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kopara2\Wymiana\Nabory 2018\nabór 2.2018\"/>
    </mc:Choice>
  </mc:AlternateContent>
  <workbookProtection workbookAlgorithmName="SHA-512" workbookHashValue="zhkgDadHOVFB3e4FIQkDBG4+erGEiawKvPn72dOgI2/3cLoJXFhi0SZPKXCa1fc2p173tpOxQDsQsZvcKGeDYg==" workbookSaltValue="Wj/Bji7fYXUBz9r3MgQvZA==" workbookSpinCount="100000" lockStructure="1"/>
  <bookViews>
    <workbookView xWindow="0" yWindow="0" windowWidth="25200" windowHeight="11385" tabRatio="783"/>
  </bookViews>
  <sheets>
    <sheet name="Sekcje_I-IV" sheetId="84" r:id="rId1"/>
    <sheet name="Sekcja_V_WF" sheetId="71" r:id="rId2"/>
    <sheet name="Sekcja_VI_ZRF " sheetId="83" r:id="rId3"/>
    <sheet name="Sekcja_VII_wsk" sheetId="82" r:id="rId4"/>
    <sheet name="Sekcja_VIII_Zal" sheetId="75" r:id="rId5"/>
    <sheet name="Sekcja_IX_Osw" sheetId="58" r:id="rId6"/>
    <sheet name="Zal_16_Wyd_konta" sheetId="79" r:id="rId7"/>
    <sheet name="Zal_17_Karta_szkolenia" sheetId="76" r:id="rId8"/>
    <sheet name="Zal_18_Lista_obecnosci" sheetId="55" r:id="rId9"/>
    <sheet name="Zal_19_Karta_wkladu_rzeczowego" sheetId="53" r:id="rId10"/>
  </sheets>
  <definedNames>
    <definedName name="_xlnm._FilterDatabase" localSheetId="4" hidden="1">Sekcja_VIII_Zal!$A$1:$D$45</definedName>
    <definedName name="Nazwa_Beneficjenta">'Sekcje_I-IV'!$C$45</definedName>
    <definedName name="_xlnm.Print_Area" localSheetId="5">Sekcja_IX_Osw!$A$1:$J$24</definedName>
    <definedName name="_xlnm.Print_Area" localSheetId="1">Sekcja_V_WF!$A$1:$O$31</definedName>
    <definedName name="_xlnm.Print_Area" localSheetId="2">'Sekcja_VI_ZRF '!$A$1:$M$52</definedName>
    <definedName name="_xlnm.Print_Area" localSheetId="3">Sekcja_VII_wsk!$A$1:$L$70</definedName>
    <definedName name="_xlnm.Print_Area" localSheetId="4">Sekcja_VIII_Zal!$A$1:$D$45</definedName>
    <definedName name="_xlnm.Print_Area" localSheetId="0">'Sekcje_I-IV'!$A$1:$AM$178</definedName>
    <definedName name="_xlnm.Print_Area" localSheetId="6">Zal_16_Wyd_konta!$A$1:$I$50</definedName>
    <definedName name="_xlnm.Print_Area" localSheetId="7">Zal_17_Karta_szkolenia!$A$1:$K$25</definedName>
    <definedName name="_xlnm.Print_Area" localSheetId="8">Zal_18_Lista_obecnosci!$A$1:$J$41</definedName>
    <definedName name="_xlnm.Print_Area" localSheetId="9">Zal_19_Karta_wkladu_rzeczowego!$A$1:$L$32</definedName>
    <definedName name="Razem_V_WF">Sekcja_V_WF!$H$24</definedName>
    <definedName name="Razem_Zal19_KWR">Zal_19_Karta_wkladu_rzeczowego!$H$24</definedName>
    <definedName name="Suma_VI_A">'Sekcja_VI_ZRF '!$A$12</definedName>
    <definedName name="Suma_VI_B">'Sekcja_VI_ZRF '!$A$17</definedName>
    <definedName name="Suma_VI_C">'Sekcja_VI_ZRF '!$A$22</definedName>
    <definedName name="Suma_VI_I">'Sekcja_VI_ZRF '!$A$23</definedName>
    <definedName name="Suma_VI_II">'Sekcja_VI_ZRF '!$A$40</definedName>
    <definedName name="Suma_VI_II_I">'Sekcja_VI_ZRF '!$A$29</definedName>
    <definedName name="Suma_VI_II_II">'Sekcja_VI_ZRF '!$A$34</definedName>
    <definedName name="Suma_VI_II_III">'Sekcja_VI_ZRF '!$A$39</definedName>
    <definedName name="Suma_VI_III">'Sekcja_VI_ZRF '!$A$45</definedName>
    <definedName name="Suma_VIII_licz_zal">Sekcja_VIII_Zal!$A$44</definedName>
    <definedName name="Z_56E8AA3C_4CAF_4C55_B8E1_071ABD58E041_.wvu.PrintArea" localSheetId="3" hidden="1">Sekcja_VII_wsk!$A$3:$H$6</definedName>
    <definedName name="Z_56E8AA3C_4CAF_4C55_B8E1_071ABD58E041_.wvu.PrintArea" localSheetId="4" hidden="1">Sekcja_VIII_Zal!$A$1:$D$47</definedName>
    <definedName name="Z_8F6157A3_D431_4091_A98E_37FECE20820C_.wvu.PrintArea" localSheetId="3" hidden="1">Sekcja_VII_wsk!$A$3:$H$6</definedName>
    <definedName name="Z_8F6157A3_D431_4091_A98E_37FECE20820C_.wvu.PrintArea" localSheetId="4" hidden="1">Sekcja_VIII_Zal!$A$1:$D$47</definedName>
  </definedNames>
  <calcPr calcId="152511"/>
</workbook>
</file>

<file path=xl/calcChain.xml><?xml version="1.0" encoding="utf-8"?>
<calcChain xmlns="http://schemas.openxmlformats.org/spreadsheetml/2006/main">
  <c r="I14" i="53" l="1"/>
  <c r="I15" i="53"/>
  <c r="I16" i="53"/>
  <c r="E9" i="79"/>
  <c r="D43" i="75" l="1"/>
  <c r="D42" i="75"/>
  <c r="D40" i="75"/>
  <c r="D39" i="75"/>
  <c r="D37" i="75"/>
  <c r="D36" i="75"/>
  <c r="D35" i="75"/>
  <c r="D34" i="75"/>
  <c r="D33" i="75"/>
  <c r="D32" i="75"/>
  <c r="D31" i="75"/>
  <c r="D30" i="75"/>
  <c r="D29" i="75"/>
  <c r="D28" i="75"/>
  <c r="D27" i="75"/>
  <c r="D26" i="75"/>
  <c r="D25" i="75"/>
  <c r="D24" i="75"/>
  <c r="D23" i="75"/>
  <c r="D22" i="75"/>
  <c r="D21" i="75"/>
  <c r="D20" i="75"/>
  <c r="D19" i="75"/>
  <c r="D18" i="75"/>
  <c r="D17" i="75"/>
  <c r="D16" i="75"/>
  <c r="D15" i="75"/>
  <c r="D14" i="75"/>
  <c r="D13" i="75"/>
  <c r="D12" i="75"/>
  <c r="D11" i="75"/>
  <c r="D10" i="75"/>
  <c r="D9" i="75"/>
  <c r="D8" i="75"/>
  <c r="D6" i="75"/>
  <c r="D5" i="75"/>
  <c r="G82" i="84"/>
  <c r="G62" i="84"/>
  <c r="AH17" i="84"/>
  <c r="D44" i="75" l="1"/>
  <c r="K49" i="83" l="1"/>
  <c r="K50" i="83"/>
  <c r="J49" i="83"/>
  <c r="J50" i="83"/>
  <c r="I49" i="83"/>
  <c r="I50" i="83"/>
  <c r="H49" i="83"/>
  <c r="H50" i="83"/>
  <c r="G49" i="83"/>
  <c r="G50" i="83"/>
  <c r="F49" i="83"/>
  <c r="F50" i="83"/>
  <c r="K48" i="83"/>
  <c r="J48" i="83"/>
  <c r="I48" i="83"/>
  <c r="H48" i="83"/>
  <c r="G48" i="83"/>
  <c r="F48" i="83"/>
  <c r="E49" i="83"/>
  <c r="E50" i="83"/>
  <c r="E48" i="83"/>
  <c r="D50" i="83"/>
  <c r="D49" i="83"/>
  <c r="D48" i="83"/>
  <c r="K45" i="83"/>
  <c r="J45" i="83"/>
  <c r="I45" i="83"/>
  <c r="H45" i="83"/>
  <c r="G45" i="83"/>
  <c r="F45" i="83"/>
  <c r="K39" i="83"/>
  <c r="J39" i="83"/>
  <c r="I39" i="83"/>
  <c r="H39" i="83"/>
  <c r="G39" i="83"/>
  <c r="F39" i="83"/>
  <c r="K34" i="83"/>
  <c r="J34" i="83"/>
  <c r="I34" i="83"/>
  <c r="H34" i="83"/>
  <c r="G34" i="83"/>
  <c r="F34" i="83"/>
  <c r="K29" i="83"/>
  <c r="J29" i="83"/>
  <c r="I29" i="83"/>
  <c r="H29" i="83"/>
  <c r="G29" i="83"/>
  <c r="F29" i="83"/>
  <c r="K22" i="83"/>
  <c r="J22" i="83"/>
  <c r="I22" i="83"/>
  <c r="H22" i="83"/>
  <c r="G22" i="83"/>
  <c r="F22" i="83"/>
  <c r="K17" i="83"/>
  <c r="J17" i="83"/>
  <c r="I17" i="83"/>
  <c r="H17" i="83"/>
  <c r="G17" i="83"/>
  <c r="F17" i="83"/>
  <c r="K12" i="83"/>
  <c r="J12" i="83"/>
  <c r="I12" i="83"/>
  <c r="H12" i="83"/>
  <c r="G12" i="83"/>
  <c r="F12" i="83"/>
  <c r="L27" i="71"/>
  <c r="M27" i="71" s="1"/>
  <c r="N27" i="71" s="1"/>
  <c r="L26" i="71"/>
  <c r="M26" i="71" s="1"/>
  <c r="N26" i="71" s="1"/>
  <c r="L25" i="71"/>
  <c r="N24" i="71"/>
  <c r="M24" i="71"/>
  <c r="L24" i="71"/>
  <c r="I40" i="83" l="1"/>
  <c r="G40" i="83"/>
  <c r="H40" i="83"/>
  <c r="J40" i="83"/>
  <c r="K40" i="83"/>
  <c r="F40" i="83"/>
  <c r="H23" i="83"/>
  <c r="G23" i="83"/>
  <c r="K23" i="83"/>
  <c r="J23" i="83"/>
  <c r="I23" i="83"/>
  <c r="F23" i="83"/>
  <c r="M25" i="71"/>
  <c r="N25" i="71" s="1"/>
  <c r="I17" i="53"/>
  <c r="I18" i="53"/>
  <c r="I19" i="53"/>
  <c r="I20" i="53"/>
  <c r="I21" i="53"/>
  <c r="I22" i="53"/>
  <c r="I23" i="53"/>
  <c r="I24" i="53" l="1"/>
  <c r="H46" i="83"/>
  <c r="K46" i="83"/>
  <c r="J46" i="83"/>
  <c r="I46" i="83"/>
  <c r="G46" i="83"/>
  <c r="F46" i="83"/>
  <c r="G44" i="82"/>
  <c r="G36" i="82"/>
  <c r="G35" i="82"/>
  <c r="G27" i="82"/>
  <c r="G26" i="82"/>
  <c r="G20" i="82"/>
  <c r="G12" i="82"/>
  <c r="G5" i="82"/>
  <c r="G25" i="82" l="1"/>
  <c r="G34" i="82"/>
</calcChain>
</file>

<file path=xl/sharedStrings.xml><?xml version="1.0" encoding="utf-8"?>
<sst xmlns="http://schemas.openxmlformats.org/spreadsheetml/2006/main" count="827" uniqueCount="468">
  <si>
    <t>od</t>
  </si>
  <si>
    <t>do</t>
  </si>
  <si>
    <t>,</t>
  </si>
  <si>
    <t>…</t>
  </si>
  <si>
    <t>zł</t>
  </si>
  <si>
    <t>Lp.</t>
  </si>
  <si>
    <t>dzień</t>
  </si>
  <si>
    <t>miesiąc</t>
  </si>
  <si>
    <t>rok</t>
  </si>
  <si>
    <t>3.</t>
  </si>
  <si>
    <t>-</t>
  </si>
  <si>
    <t>1.</t>
  </si>
  <si>
    <t>2.</t>
  </si>
  <si>
    <t>4.</t>
  </si>
  <si>
    <t>5.</t>
  </si>
  <si>
    <t>6.</t>
  </si>
  <si>
    <t>8.</t>
  </si>
  <si>
    <t>9.</t>
  </si>
  <si>
    <t>Data zapłaty             (dd-mm-rr)</t>
  </si>
  <si>
    <t>ogółem*</t>
  </si>
  <si>
    <t>7.</t>
  </si>
  <si>
    <t>Nazwa Funduszu:</t>
  </si>
  <si>
    <t>Nr umowy</t>
  </si>
  <si>
    <t>Miejscowość i data</t>
  </si>
  <si>
    <t xml:space="preserve">Rodzaj dokumentu </t>
  </si>
  <si>
    <t>Koszty niekwalifikowalne realizacji danego etapu operacji</t>
  </si>
  <si>
    <t xml:space="preserve">Data zawarcia umowy </t>
  </si>
  <si>
    <t>(wybierz z listy)</t>
  </si>
  <si>
    <t>Wniosek w postaci dokumentu elektronicznego zapisanego na informatycznym nośniku danych</t>
  </si>
  <si>
    <t>Wyszczególnienie zakresu rzeczowego dla etapu 
(zgodnie z pozycjami zawartymi w umowie)</t>
  </si>
  <si>
    <t>Jednostki 
miary</t>
  </si>
  <si>
    <t>Ilość /
liczba wg umowy</t>
  </si>
  <si>
    <t>Ilość / 
liczba wg
rozliczenia</t>
  </si>
  <si>
    <t>Odchylenie kosztów kwalifikowalnych 
(%)</t>
  </si>
  <si>
    <t>Koszty ogółem</t>
  </si>
  <si>
    <t>Suma II</t>
  </si>
  <si>
    <r>
      <t>PESEL / NIP</t>
    </r>
    <r>
      <rPr>
        <vertAlign val="superscript"/>
        <sz val="8"/>
        <rFont val="Arial"/>
        <family val="2"/>
        <charset val="238"/>
      </rPr>
      <t>1</t>
    </r>
  </si>
  <si>
    <t>Termin realizacji  i czas trwania</t>
  </si>
  <si>
    <t xml:space="preserve">Jednostka miary </t>
  </si>
  <si>
    <t>Liczba / ilość</t>
  </si>
  <si>
    <t>UWAGI</t>
  </si>
  <si>
    <t>8 = 6 x 7</t>
  </si>
  <si>
    <t>RAZEM:</t>
  </si>
  <si>
    <t>miejscowość i data</t>
  </si>
  <si>
    <t>Nazwa zadania:</t>
  </si>
  <si>
    <t>Data i miejsce realizacji:</t>
  </si>
  <si>
    <t>Imię i nazwisko</t>
  </si>
  <si>
    <t>Podpis uczestnika</t>
  </si>
  <si>
    <t xml:space="preserve">Liczba uczestników 
planowana (według umowy): </t>
  </si>
  <si>
    <t>A*</t>
  </si>
  <si>
    <t>1**</t>
  </si>
  <si>
    <t>B*</t>
  </si>
  <si>
    <t>C*</t>
  </si>
  <si>
    <t xml:space="preserve">Liczba uczestników rzeczywista </t>
  </si>
  <si>
    <t>Adres zamieszkania</t>
  </si>
  <si>
    <t>II.II</t>
  </si>
  <si>
    <t>Nr dokumentu</t>
  </si>
  <si>
    <t>Data 
wystawienia dokumentu  
 (dd-mm-rr)</t>
  </si>
  <si>
    <t>NIP wystawcy dokumentu</t>
  </si>
  <si>
    <t>Nazwa wystawcy dokumentu</t>
  </si>
  <si>
    <t>Pozycja na dokumencie albo 
nazwa towaru/usługi</t>
  </si>
  <si>
    <t>I. CZĘŚĆ OGÓLNA</t>
  </si>
  <si>
    <t>1. Wniosek dotyczy:</t>
  </si>
  <si>
    <t>1.1</t>
  </si>
  <si>
    <t>1.2</t>
  </si>
  <si>
    <t xml:space="preserve">II. DANE IDENTYFIKACYJNE BENEFICJENTA </t>
  </si>
  <si>
    <t>3. Rodzaj płatności</t>
  </si>
  <si>
    <t>/</t>
  </si>
  <si>
    <t>U</t>
  </si>
  <si>
    <t>M</t>
  </si>
  <si>
    <t>III. DANE Z UMOWY O PRZYZNANIU POMOCY</t>
  </si>
  <si>
    <t xml:space="preserve">IV. DANE DOTYCZĄCE WNIOSKU O PŁATNOŚĆ </t>
  </si>
  <si>
    <t xml:space="preserve">Pozycja w zestawieniu rzeczowo-finansowym </t>
  </si>
  <si>
    <t>w tym VAT***</t>
  </si>
  <si>
    <t>B.</t>
  </si>
  <si>
    <t>4. Kwota pomocy z umowy przyznana dla całej operacji</t>
  </si>
  <si>
    <t>5. Kwota pomocy z umowy przyznana dla danego etapu operacji</t>
  </si>
  <si>
    <t>C.</t>
  </si>
  <si>
    <t>Liczba załączników (razem):</t>
  </si>
  <si>
    <t>(WYBIERZ Z LISTY)</t>
  </si>
  <si>
    <t>IX. OŚWIADCZENIA BENEFICJENTA</t>
  </si>
  <si>
    <t>Europejski Fundusz Rolny na rzecz Rozwoju Obszarów Wiejskich</t>
  </si>
  <si>
    <t>10.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</si>
  <si>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</si>
  <si>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</si>
  <si>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</si>
  <si>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</si>
  <si>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</si>
  <si>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</si>
  <si>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</si>
  <si>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</si>
  <si>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</si>
  <si>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</si>
  <si>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</si>
  <si>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</si>
  <si>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Suma III</t>
  </si>
  <si>
    <t>UM</t>
  </si>
  <si>
    <t>Kwota wydatków całkowitych 
(w zł)</t>
  </si>
  <si>
    <t>Kwota wydatków kwalifikowalnych (w zł)</t>
  </si>
  <si>
    <t>*    w kolumnie 12 należy wpisać kwotę brutto jedynie w przypadku, gdy VAT jest kosztem kwalifikowalnym. W pozostałych przypadkach należy wpisać kwotę netto.</t>
  </si>
  <si>
    <t>** w kolumnie 13 należy wpisać kwotę VAT jedynie w przypadku, gdy VAT jest kosztem kwalifikowalnym. W pozostałych przypadkach należy wpisać 0,00.</t>
  </si>
  <si>
    <t>II.I</t>
  </si>
  <si>
    <t>Suma II.I</t>
  </si>
  <si>
    <t>VIII. INFORMACJA O ZAŁĄCZNIKACH</t>
  </si>
  <si>
    <t>Nazwa załącznika</t>
  </si>
  <si>
    <t>Sposób zapłaty (G/P/K)</t>
  </si>
  <si>
    <t xml:space="preserve">program zadania 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</si>
  <si>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</si>
  <si>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</si>
  <si>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</si>
  <si>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</si>
  <si>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Inne:</t>
  </si>
  <si>
    <t>3a.</t>
  </si>
  <si>
    <t>3b.</t>
  </si>
  <si>
    <t>3c.</t>
  </si>
  <si>
    <t>kopia zawiadomienia / zaproszenia o rozpoczęciu zadania</t>
  </si>
  <si>
    <t>Polska</t>
  </si>
  <si>
    <t>Imię i nazwisko osoby /
nazwa podmiotu / adres / 
świadczącej lub udostępniającej wkład rzeczowy</t>
  </si>
  <si>
    <t>Opis wkładu rzeczowego</t>
  </si>
  <si>
    <t>Wartość jednostkowa wkładu rzeczowego
(w zł)</t>
  </si>
  <si>
    <t>Razem 
wartość 
wkładu rzeczowego
(w zł)</t>
  </si>
  <si>
    <t>Podpis osoby świadczącej lub udostępniającej wkład rzeczowy</t>
  </si>
  <si>
    <t>Podpis przyjmującego  wkład rzeczowy</t>
  </si>
  <si>
    <t>IV</t>
  </si>
  <si>
    <t>Oświadczam, że:</t>
  </si>
  <si>
    <t>Numer konta księgowego lub numer kodu rachunkowego</t>
  </si>
  <si>
    <t>Koszty kwalifikowalne operacji dla etapu wg umowy (zł)</t>
  </si>
  <si>
    <t>Koszty kwalifikowalne operacji dla etapu wg rozliczenia (zł)</t>
  </si>
  <si>
    <t>Wartość pracy (usług oraz robót budowlanych świadczonych nieodpłatnie)</t>
  </si>
  <si>
    <t xml:space="preserve">V. WYKAZ FAKTUR LUB DOKUMENTÓW O RÓWNOWAŻNEJ WARTOŚCI DOWODOWEJ DOKUMENTUJĄCYCH PONIESIONE KOSZTY </t>
  </si>
  <si>
    <t>a)</t>
  </si>
  <si>
    <t>b)</t>
  </si>
  <si>
    <t>c)</t>
  </si>
  <si>
    <t>d)</t>
  </si>
  <si>
    <t>e)</t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</si>
  <si>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</si>
  <si>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</si>
  <si>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>Wartość momentu bazowego stanu zatrudnienia określona w umowie o przyznaniu pomocy</t>
  </si>
  <si>
    <t>Suma II.II</t>
  </si>
  <si>
    <t>2**</t>
  </si>
  <si>
    <t xml:space="preserve">Koszty całkowite realizacji danego etapu operacji </t>
  </si>
  <si>
    <t>Koszty ogólne:</t>
  </si>
  <si>
    <t>Przyjmuję do wiadomości, że:</t>
  </si>
  <si>
    <t>7.1 Kraj</t>
  </si>
  <si>
    <t>7.2 Województwo</t>
  </si>
  <si>
    <t xml:space="preserve">7.3 Powiat </t>
  </si>
  <si>
    <t>7.4 Gmina</t>
  </si>
  <si>
    <t>7.5 Kod pocztowy</t>
  </si>
  <si>
    <t>7.7 Miejscowość</t>
  </si>
  <si>
    <t>7.8 Ulica</t>
  </si>
  <si>
    <t>7.9 Nr domu</t>
  </si>
  <si>
    <t>7.10 Nr lokalu</t>
  </si>
  <si>
    <t>7.12 Faks</t>
  </si>
  <si>
    <t>7.14 Adres www</t>
  </si>
  <si>
    <t>9.2 Imię</t>
  </si>
  <si>
    <t>1. Liczba podmiotów wspólnie wnioskujących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</si>
  <si>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</si>
  <si>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</si>
  <si>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</si>
  <si>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</si>
  <si>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</si>
  <si>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</si>
  <si>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</si>
  <si>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</si>
  <si>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</si>
  <si>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</si>
  <si>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</si>
  <si>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</si>
  <si>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9.1 Nazwisko</t>
  </si>
  <si>
    <t xml:space="preserve">w tym VAT** </t>
  </si>
  <si>
    <t xml:space="preserve">w części dotyczącej inwestycji </t>
  </si>
  <si>
    <t>Adres</t>
  </si>
  <si>
    <t>I</t>
  </si>
  <si>
    <t>Wartość wkładu rzeczowego w formie nieodpłatnej, w tym:</t>
  </si>
  <si>
    <t>II</t>
  </si>
  <si>
    <t>w tym koszty:</t>
  </si>
  <si>
    <t>Suma kosztów kwalifikowalnych operacji (I + II + III)</t>
  </si>
  <si>
    <t>IV.1</t>
  </si>
  <si>
    <t>IV.2</t>
  </si>
  <si>
    <t>symbol formularza</t>
  </si>
  <si>
    <t>4.1</t>
  </si>
  <si>
    <t xml:space="preserve">3. Imię i nazwisko / Nazwa  </t>
  </si>
  <si>
    <t>6.1</t>
  </si>
  <si>
    <t>6.2</t>
  </si>
  <si>
    <t>6.3</t>
  </si>
  <si>
    <t>6.4</t>
  </si>
  <si>
    <t>7.13 E-mail</t>
  </si>
  <si>
    <t>6.13 E-mail</t>
  </si>
  <si>
    <t>Telefon i e-mail</t>
  </si>
  <si>
    <t>Koszty związane z inwestycją</t>
  </si>
  <si>
    <t>Numer umowy z Urzędem Marszałkowskim</t>
  </si>
  <si>
    <r>
      <t>4. NIP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</t>
    </r>
  </si>
  <si>
    <t>Numer podmiotu wspólnie wnioskującego 
o płatność</t>
  </si>
  <si>
    <t>12.</t>
  </si>
  <si>
    <t xml:space="preserve">Wskaźnik </t>
  </si>
  <si>
    <t>Sposób pomiaru wskaźnika</t>
  </si>
  <si>
    <t>Liczba utworzonych miejsc pracy</t>
  </si>
  <si>
    <t>dla podmiotu wspólnie wnioskującego nr</t>
  </si>
  <si>
    <t>km</t>
  </si>
  <si>
    <t>Jednostka miary wskaźnika</t>
  </si>
  <si>
    <t>osoby</t>
  </si>
  <si>
    <t xml:space="preserve">Aktualny stan zatrudnienia: </t>
  </si>
  <si>
    <t>Stan zatrudnienia na potrzeby oceny realizacji wskaźnika utworzone miejsca pracy</t>
  </si>
  <si>
    <t>III</t>
  </si>
  <si>
    <t>2. Cel złożenia wniosku o płatność</t>
  </si>
  <si>
    <t>operacji realizowanej przez podmiot inny niż LGD, z wyłączeniem operacji w zakresie  podejmowania działalności gospodarczej</t>
  </si>
  <si>
    <t>TAK</t>
  </si>
  <si>
    <t xml:space="preserve">2. Numer identyfikacyjny </t>
  </si>
  <si>
    <t xml:space="preserve">3. Imię i nazwisko / Nazwa Beneficjenta </t>
  </si>
  <si>
    <r>
      <t xml:space="preserve">4. NIP </t>
    </r>
    <r>
      <rPr>
        <vertAlign val="superscript"/>
        <sz val="9"/>
        <rFont val="Arial"/>
        <family val="2"/>
        <charset val="238"/>
      </rPr>
      <t>1</t>
    </r>
  </si>
  <si>
    <t>operacji własnej LGD</t>
  </si>
  <si>
    <t>podpis Beneficjenta / osób reprezentujących Beneficjenta / pełnomocnika</t>
  </si>
  <si>
    <t>Publiczne środki wspólnotowe (wkład EFRROW)</t>
  </si>
  <si>
    <t>Numer podmiotu wspólnie wnioskującego
 o płatność</t>
  </si>
  <si>
    <t>Wartość wskaźnika osiągnięta w wyniku realizacji operacji</t>
  </si>
  <si>
    <t>Oświadczam, iż:</t>
  </si>
  <si>
    <t>3. Data zawarcia umowy</t>
  </si>
  <si>
    <t>1. Nazwa Funduszu:</t>
  </si>
  <si>
    <t>6.4.1  Publiczne środki wspólnotowe (wkład EFRROW)</t>
  </si>
  <si>
    <t>6.3.1  Koszty związane z inwestycją</t>
  </si>
  <si>
    <t>Suma I</t>
  </si>
  <si>
    <t xml:space="preserve">1. Nr podmiotu wspólnie wnioskującego </t>
  </si>
  <si>
    <t xml:space="preserve">posiadam Wykaz faktur lub dokumentów o  równoważnej wartości dowodowej dokumentujących poniesione koszty, sporządzony zgodnie ze wzorem ustalonym we wniosku o płatność. </t>
  </si>
  <si>
    <t>KARTA ROZLICZENIA ZADANIA W ZAKRESIE OPERACJI DOTYCZĄCEJ WZMOCNIENIA KAPITAŁU SPOŁECZNEGO W TYM PODNOSZENIE WIEDZY SPOŁECZNOŚCI LOKALNEJ W ZAKRESIE OCHRONY ŚRODOWISKA, ZMIAN KLIMATYCZNYCH, INNOWACYJNOŚCI</t>
  </si>
  <si>
    <t>znak sprawy (wypełnia Urząd Marszałkowski albo wojewódzka samorządowa jednostka organizacyjna - dalej UM)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</si>
  <si>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pkt 6 oraz w przypadku wskazania pełnomocnika)</t>
    </r>
  </si>
  <si>
    <t>Potwierdzenie złożenia wniosku 
/pieczęć UM/</t>
  </si>
  <si>
    <t>­</t>
  </si>
  <si>
    <t>24.</t>
  </si>
  <si>
    <t>data złożenia i podpis  (wypełnia UM)</t>
  </si>
  <si>
    <t>25.</t>
  </si>
  <si>
    <t xml:space="preserve">W celu poprawnego wypełnienia wniosku należy zapoznać się z informacjami zawartymi w Instrukcji jego wypełniania </t>
  </si>
  <si>
    <t>7.6 Poczta</t>
  </si>
  <si>
    <t>Liczba załączników</t>
  </si>
  <si>
    <t>26.</t>
  </si>
  <si>
    <t>27.</t>
  </si>
  <si>
    <t>Inne załączniki dotyczące operacji</t>
  </si>
  <si>
    <t>W-2_19.2</t>
  </si>
  <si>
    <t>3d.</t>
  </si>
  <si>
    <t>3e.</t>
  </si>
  <si>
    <t>Załącznik nr VIII. A.17</t>
  </si>
  <si>
    <t>Załącznik nr VIII. A.18</t>
  </si>
  <si>
    <t>2. Numer  umowy</t>
  </si>
  <si>
    <t>RAZEM (w zł)</t>
  </si>
  <si>
    <t>Liczba załączników dołączonych przez Beneficjenta</t>
  </si>
  <si>
    <t xml:space="preserve">5. REGON </t>
  </si>
  <si>
    <t>Odsetki od wypłaconej zaliczki/wyprzedzającego finansowania podlegające rozliczeniu w ramach wniosku o płatność</t>
  </si>
  <si>
    <t xml:space="preserve">materiały szkoleniowe (np. prezentacje) </t>
  </si>
  <si>
    <t xml:space="preserve">Znak sprawy UM </t>
  </si>
  <si>
    <t>……………………………….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</si>
  <si>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Pole niewypełniane przez osoby fizyczne nie prowadzące działalności gospodarczej lub niebędące zarejestrowanymi podatnikami podatku od towarów i usług.
</t>
    </r>
    <r>
      <rPr>
        <i/>
        <vertAlign val="superscript"/>
        <sz val="7"/>
        <rFont val="Arial"/>
        <family val="2"/>
        <charset val="238"/>
      </rPr>
      <t/>
    </r>
  </si>
  <si>
    <t xml:space="preserve">VI. ZESTAWIENIE RZECZOWO-FINANSOWE Z REALIZACJI OPERACJI </t>
  </si>
  <si>
    <t>5.2</t>
  </si>
  <si>
    <t>Operacja jest dedykowana grupie(­om) defaworyzowanej(­ym), poprzez utworzenie /  utrzymanie miejsc(a) pracy</t>
  </si>
  <si>
    <t xml:space="preserve">4. Z postanowień umowy wynika obowiązek utworzenia / utrzymania miejsc(a) pracy </t>
  </si>
  <si>
    <t xml:space="preserve">WNIOSEK O PŁATNOŚĆ 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</si>
  <si>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6.11 Telefon stacjonarny / komórkowy</t>
  </si>
  <si>
    <t>7.11 Telefon stacjonarny / komórkowy</t>
  </si>
  <si>
    <t>Wartość docelowa  wskaźnika zgodnie z umową</t>
  </si>
  <si>
    <t>Liczba sieci w zakresie usług turystycznych, które otrzymały wsparcie w ramach realizacji LSR</t>
  </si>
  <si>
    <t>Liczba nowych inkubatorów (centrów) przetwórstwa lokalnego</t>
  </si>
  <si>
    <t>Liczba zmodernizowanych inkubatorów (centrów) przetwórstwa lokalnego</t>
  </si>
  <si>
    <t>Długość wybudowanych lub przebudowanych dróg</t>
  </si>
  <si>
    <t>Liczba szkoleń</t>
  </si>
  <si>
    <t>Liczba osób przeszkolonych</t>
  </si>
  <si>
    <t xml:space="preserve">Liczba nowych miejsc noclegowych </t>
  </si>
  <si>
    <t>Długość wybudowanych lub przebudowanych ścieżek rowerowych i szlaków turystycznych</t>
  </si>
  <si>
    <t>Liczba zabytków poddanych pracom konserwatorskim lub restauratorskim</t>
  </si>
  <si>
    <t xml:space="preserve">Liczba wydarzeń / imprez </t>
  </si>
  <si>
    <t>Liczba nowych obiektów infrastruktury turystycznej i rekreacyjnej</t>
  </si>
  <si>
    <t>TAK /ND</t>
  </si>
  <si>
    <t>Dokumenty potwierdzające utworzenie miejsc pracy / utrzymanie miejsc pracy / poniesienie kosztów zatrudnienia przez Beneficjenta:</t>
  </si>
  <si>
    <r>
      <t xml:space="preserve">Faktury lub dokumenty o równoważnej wartości dowodowej (w tym umowy o dzieło, zlecenia i inne umowy cywilnoprawne)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</si>
  <si>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Dowody zapłaty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</si>
  <si>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Umowy o pracę lub spółdzielcze umowy o pracę wraz z zakresami czynności (dla etatów powstałych w wyniku realizacji operacji)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 xml:space="preserve">3 </t>
    </r>
  </si>
  <si>
    <r>
      <t xml:space="preserve">Zgłoszenie do ubezpieczeń ZUS ZUA (dla etatów powstałych w wyniku realizacji operacji)
</t>
    </r>
    <r>
      <rPr>
        <sz val="8"/>
        <rFont val="Arial"/>
        <family val="2"/>
        <charset val="238"/>
      </rPr>
      <t xml:space="preserve"> - kopia</t>
    </r>
    <r>
      <rPr>
        <vertAlign val="superscript"/>
        <sz val="8"/>
        <rFont val="Arial"/>
        <family val="2"/>
        <charset val="238"/>
      </rPr>
      <t>3</t>
    </r>
  </si>
  <si>
    <r>
      <t xml:space="preserve"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</si>
  <si>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</si>
  <si>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Wycena rzeczoznawcy określająca wartość rynkową wkładu rzeczowego w postaci udostępnienia nieruchomości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</si>
  <si>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</si>
  <si>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</si>
  <si>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Interpretacja przepisów prawa podatkowego (interpretacja indywidualna) wydana przez Organ upoważniony (w przypadku, gdy Beneficjent złożył do wniosku o przyznanie pomocy Oświadczenia o kwalifikowalności VAT oraz wykazał w kosztach kwalifikowalnych VAT)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</si>
  <si>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Umowa najmu lub dzierżawy maszyn, wyposażenia lub nieruchomości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</si>
  <si>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Kosztorys różnicowy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</si>
  <si>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Protokoły odbioru robót / montażu / rozruchu maszyn i urządzeń / instalacji oprogramowania lub Oświadczenie Beneficjenta o poprawnym wykonaniu ww. czynności z udziałem środków własnych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</si>
  <si>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Karta rozliczenia zadania w zakresie wzmocnienia kapitału społecznego w tym podnoszenia wiedzy społeczności lokalnej w zakresie ochrony środowiska, zmian klimatycznych i innowacyjności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</si>
  <si>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Karta wkładu rzeczowego w formie nieodpłatnej, w tym: wartość towarów, gruntu lub nieruchomości, wartość pracy (usług oraz robót budowlanych świadczonych nieodpłatnie)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</si>
  <si>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Regulamin korzystania z inkubatora przetwórstwa lokalnego produktów rolnych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</si>
  <si>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</si>
  <si>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Umowa cesji wierzytelności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</si>
  <si>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>Sprawozdanie z realizacji biznesplanu</t>
    </r>
    <r>
      <rPr>
        <i/>
        <sz val="8"/>
        <rFont val="Arial"/>
        <family val="2"/>
        <charset val="238"/>
      </rPr>
      <t xml:space="preserve"> (składany wraz z wnioskiem o płatność końcową)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</si>
  <si>
    <r>
      <t xml:space="preserve">Informacja o numerze rachunku bankowego Beneficjenta lub cesjonariusza, prowadzonego przez bank lub spółdzielczą kasę oszczędnościowo–kredytową, na który mają być przekazane środki finansowe z tytułu pomocy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</si>
  <si>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Aktualny wyciąg z rachunku bankowego przeznaczonego do obsługi zaliczki / wyprzedzającego finansowania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</si>
  <si>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t>Dokumentacja z przeprowadzonego postępowania o udzielenie zamówienia</t>
  </si>
  <si>
    <t>28.</t>
  </si>
  <si>
    <r>
      <t xml:space="preserve">Inne pozwolenia, zezwolenia, decyzje i inne dokumenty, których uzyskanie było wymagane przez odrębne przepisy w związku ze zrealizowaną operacją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</si>
  <si>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Oświadczenie podmiotu ubiegającego się o przyznanie pomocy o wielkości przedsiębiorstwa
- </t>
    </r>
    <r>
      <rPr>
        <sz val="8"/>
        <rFont val="Arial"/>
        <family val="2"/>
        <charset val="238"/>
      </rPr>
      <t>oryginał sporządzony na formularzu udostępnionym przez UM</t>
    </r>
  </si>
  <si>
    <t xml:space="preserve">1. </t>
  </si>
  <si>
    <t>Nazwa zadania</t>
  </si>
  <si>
    <t xml:space="preserve">2.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</si>
  <si>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</si>
  <si>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</si>
  <si>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</si>
  <si>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</si>
  <si>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</si>
  <si>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</si>
  <si>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</si>
  <si>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</si>
  <si>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</si>
  <si>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</si>
  <si>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 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</si>
  <si>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</si>
  <si>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</si>
  <si>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>Załącznik nr VIII. A.16</t>
  </si>
  <si>
    <t xml:space="preserve">5.1 </t>
  </si>
  <si>
    <t>Liczba grup defaworyzowanych, do których dedykowana jest operacja</t>
  </si>
  <si>
    <t>Odsetki od wypłaconej zaliczki / wyprzedzającego finansowania podlegające rozliczeniu w ramach wniosku o płatność</t>
  </si>
  <si>
    <t>Dezagregacja</t>
  </si>
  <si>
    <t>Ogółem</t>
  </si>
  <si>
    <t>Kobiety</t>
  </si>
  <si>
    <t>Mężczyźni</t>
  </si>
  <si>
    <t>Liczba utrzynanych miejsc pracy</t>
  </si>
  <si>
    <t>sztuka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</si>
  <si>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</si>
  <si>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</si>
  <si>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podmiotów w ramach sieci w zakresie krótkich łańcuchów żywnościowych lub rynków lokalnych, które otrzymały wsparcie w ramach realizacji LSR</t>
  </si>
  <si>
    <t>Budynki</t>
  </si>
  <si>
    <t>Inne obiekty</t>
  </si>
  <si>
    <t>Liczba przebudowanych obiektów infrastruktury turystycznej i rekreacyjnej</t>
  </si>
  <si>
    <t xml:space="preserve">ścieżki rowerowe </t>
  </si>
  <si>
    <t>ścieżki turystyczne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</si>
  <si>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</si>
  <si>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</si>
  <si>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</si>
  <si>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</si>
  <si>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Obiekty noclegowe</t>
  </si>
  <si>
    <t>Obiekty gastronomiczne</t>
  </si>
  <si>
    <t>Obiekty sportowe / rekreacyjne</t>
  </si>
  <si>
    <t>drogi wybudowane</t>
  </si>
  <si>
    <t>drogi przebudowane</t>
  </si>
  <si>
    <t>Liczba osób oceniających szkolenia jako adekwatne do oczekiwań</t>
  </si>
  <si>
    <t>1.1 Wskaźniki obowiązkowe</t>
  </si>
  <si>
    <t>1.2 Pozostałe wskaźniki</t>
  </si>
  <si>
    <t xml:space="preserve">1.3 </t>
  </si>
  <si>
    <t>1.3.1</t>
  </si>
  <si>
    <t>1.3.2</t>
  </si>
  <si>
    <t>1.3.2.1</t>
  </si>
  <si>
    <t>1.3.2.2</t>
  </si>
  <si>
    <t>29.</t>
  </si>
  <si>
    <t>29a.</t>
  </si>
  <si>
    <t>29b.</t>
  </si>
  <si>
    <r>
      <t xml:space="preserve">Deklaracje rozliczeniowe ZUS DRA (wraz z ZUS RCA (RCX), ZUS RSA, ZUS RZA) 
</t>
    </r>
    <r>
      <rPr>
        <sz val="8"/>
        <rFont val="Arial"/>
        <family val="2"/>
        <charset val="238"/>
      </rPr>
      <t xml:space="preserve"> - kopia</t>
    </r>
    <r>
      <rPr>
        <vertAlign val="superscript"/>
        <sz val="8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</si>
  <si>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8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</si>
  <si>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Pozwolenie na użytkowanie obiektu budowlanego, jeśli taki obowiązek wynika z przepisów prawa budowlanego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</si>
  <si>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Decyzja o pozwoleniu na budowę </t>
    </r>
    <r>
      <rPr>
        <i/>
        <sz val="8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</si>
  <si>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  <r>
      <rPr>
        <sz val="9"/>
        <rFont val="Arial"/>
        <family val="2"/>
        <charset val="238"/>
      </rPr>
      <t xml:space="preserve">
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</si>
  <si>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r, poz.1137, z późn. zm.);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</si>
  <si>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 późn. zm.),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</si>
  <si>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</si>
  <si>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</si>
  <si>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t>7.1</t>
  </si>
  <si>
    <t>7.2</t>
  </si>
  <si>
    <t>Załącznik nr VIII. A.19</t>
  </si>
  <si>
    <t xml:space="preserve">Wartość towarów </t>
  </si>
  <si>
    <t xml:space="preserve">Wartość gruntów lub nieruchomości </t>
  </si>
  <si>
    <t>II.III</t>
  </si>
  <si>
    <t>Suma II.III</t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</si>
  <si>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</si>
  <si>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.
</t>
    </r>
  </si>
  <si>
    <t>należy zaznaczyć, w przypadku, gdy Beneficjent nie jest zobowiązany na podstawie aktualnych przepisów do prowadzenia ksiąg rachunkowych  i porządzania sprawozdania finansowego zgodnie z zasadami określonymi w ustawie z dnia 29 września 1994 r. o rachunkowości (Dz.U. z 2016 r. poz. 1047 z późn. zm.).</t>
  </si>
  <si>
    <r>
      <t>5.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defaworyzowanej(­ym), określonej(-ym) w LSR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</si>
  <si>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8"/>
        <rFont val="Arial"/>
        <family val="2"/>
        <charset val="238"/>
      </rPr>
      <t>(załącznik składany opcjonalnie, jeśli wysokość odsetek nie wynika z załącznika nr 25)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</si>
  <si>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549, z późn.zm.).</t>
  </si>
  <si>
    <t>Nazwisko / nazwa</t>
  </si>
  <si>
    <t>Imię</t>
  </si>
  <si>
    <t>Stanowisko / Funkcja</t>
  </si>
  <si>
    <t>8.1</t>
  </si>
  <si>
    <t>8.2</t>
  </si>
  <si>
    <t>8.3</t>
  </si>
  <si>
    <t xml:space="preserve">9. Dane pełnomocnika Beneficjenta </t>
  </si>
  <si>
    <t>9.3 Stanowisko / Funkcja</t>
  </si>
  <si>
    <t>9.4 Kraj</t>
  </si>
  <si>
    <t>9.5 Województwo</t>
  </si>
  <si>
    <t xml:space="preserve">9.6 Powiat </t>
  </si>
  <si>
    <t>9.7 Gmina</t>
  </si>
  <si>
    <t>9.8 Kod pocztowy</t>
  </si>
  <si>
    <t>9.9 Poczta</t>
  </si>
  <si>
    <t>9.10 Miejscowość</t>
  </si>
  <si>
    <t>9.11 Ulica</t>
  </si>
  <si>
    <t>9.12 Nr domu</t>
  </si>
  <si>
    <t>9.13 Nr lokalu</t>
  </si>
  <si>
    <t>9.14 Telefon stacjonarny / komórkowy</t>
  </si>
  <si>
    <t>9.15 Faks</t>
  </si>
  <si>
    <t>9.16 E-mail</t>
  </si>
  <si>
    <t>9.17 Adres www</t>
  </si>
  <si>
    <t xml:space="preserve">10.Dane osoby uprawnionej do kontaktu </t>
  </si>
  <si>
    <t>10.1 Nazwisko</t>
  </si>
  <si>
    <t>10.2 Imię</t>
  </si>
  <si>
    <t>10.3 Telefon stacjonarny / komórkowy</t>
  </si>
  <si>
    <t>10.4 Faks</t>
  </si>
  <si>
    <t>10.5 E-mail</t>
  </si>
  <si>
    <t>6.6</t>
  </si>
  <si>
    <t xml:space="preserve">6.5  </t>
  </si>
  <si>
    <t xml:space="preserve">Wkład własny Beneficjenta stanowiący publiczne środki krajowe </t>
  </si>
  <si>
    <t>Ocena szkolenia 
(adekwatne / nieadekwatne)</t>
  </si>
  <si>
    <t>Niepotrzebne skreślić</t>
  </si>
  <si>
    <t>ogółem</t>
  </si>
  <si>
    <t>Liczba podmiotów wspartych w ramach operacji obejmujących wyposażenie mające na celu szerzenie lokalnej kultury i dziedzictwa lokalnego</t>
  </si>
  <si>
    <t>Liczba osób korzystających z nowej lub przebudowanej infrastruktury drogowej w zakresie włączenia społecznego</t>
  </si>
  <si>
    <t>zebrane dane osobowe będą przetwarzane przez LGD, która dokonuje wyboru operacji do finansowania, Samorząd Województwa właściwy ze względu na siedzibę ww. LGD oraz Agencję Restrukturyzacji i Modernizacji Rolnictwa z siedzibą w Warszawie: 00-175 Warszawa Al. Jana Pawła II 70, zgodnie   przepisami ustawy z dnia 29 sierpnia 1997  r. o ochronie danych osobowych (Dz.U. z 2016 r. poz. 922) w celu przyznania pomocy finansowej i płatności w ramach poddziałania  „Wsparcie na wdrażanie operacji w ramach strategii rozwoju lokalnego kierowanego przez społeczność”, objętego PROW 2014-2020;</t>
  </si>
  <si>
    <t>Liczba godzin pracy wolontariuszy zaangażowanych w realizację operacji</t>
  </si>
  <si>
    <t>osobogodzina</t>
  </si>
  <si>
    <t>pełny etat średnioroczny</t>
  </si>
  <si>
    <t>VII. WSKAŹNIKI, KTÓRE ZOSTAŁY OSIĄGNIĘTE W WYNIKU REALIZACJI OPERACJI, W TYM WSKAŹNIKI OSIĄGNIĘCIA CELU(ÓW)</t>
  </si>
  <si>
    <r>
      <t xml:space="preserve">6. Adres Beneficjenta </t>
    </r>
    <r>
      <rPr>
        <i/>
        <sz val="7"/>
        <rFont val="Arial"/>
        <family val="2"/>
        <charset val="238"/>
      </rPr>
      <t xml:space="preserve">(adres zamieszkania osoby fizycznej / adres wykonywania działalności gospodarczej / adres siedziby / siedziby oddziału osoby prawnej albo jednostki organizacyjnej nieposiadającej osobowości prawnej) </t>
    </r>
  </si>
  <si>
    <r>
      <t>8. Dane osób upoważnionych do reprezentowania Beneficjenta</t>
    </r>
    <r>
      <rPr>
        <i/>
        <sz val="7"/>
        <rFont val="Arial"/>
        <family val="2"/>
        <charset val="238"/>
      </rPr>
      <t xml:space="preserve"> (dotyczy Beneficjenta niebędącego osobą fizyczną)</t>
    </r>
  </si>
  <si>
    <t>Średnia arytmetyczna stanu zatrudnienia z okresu 12 miesięcy wliczając miesiąc złożenia wniosku o płatność (w przeliczeniu na pełne etaty)</t>
  </si>
  <si>
    <t>Stan zatrudnienia w miesiącu złożenia wniosku o płatność (w przeliczeniu na pełne etaty)</t>
  </si>
  <si>
    <r>
      <t xml:space="preserve">Zawiadomienie właściwego organu o zakończeniu budowy złożone co najmniej 14 dni przed zamierzonym terminem przystąpienia do użytkowania, jeżeli obowiązek taki wynika z przepisów prawa budowlanego lub właściwy organ nałożył taki obowiązek 
- </t>
    </r>
    <r>
      <rPr>
        <sz val="8"/>
        <rFont val="Arial"/>
        <family val="2"/>
        <charset val="238"/>
      </rPr>
      <t>oryginał lub kopia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
</t>
    </r>
    <r>
      <rPr>
        <sz val="8"/>
        <rFont val="Arial"/>
        <family val="2"/>
        <charset val="238"/>
      </rPr>
      <t>– oryginał</t>
    </r>
    <r>
      <rPr>
        <sz val="9"/>
        <rFont val="Arial"/>
        <family val="2"/>
        <charset val="238"/>
      </rPr>
      <t xml:space="preserve"> 
albo
- zaświadczeniem wydanym przez właściwy organ, że nie wnosi sprzeciwu w przypadku, gdy zawiadomienie o zakończeniu robót budowlanych będzie przedkładane przed upływem 14 dni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</si>
  <si>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Dokumenty potwierdzające zamieszkanie na obszarze objętym LSR  </t>
    </r>
    <r>
      <rPr>
        <sz val="8"/>
        <rFont val="Arial"/>
        <family val="2"/>
        <charset val="238"/>
      </rPr>
      <t>– oryginał lub kopia</t>
    </r>
    <r>
      <rPr>
        <vertAlign val="superscript"/>
        <sz val="8"/>
        <rFont val="Arial"/>
        <family val="2"/>
        <charset val="238"/>
      </rPr>
      <t>3</t>
    </r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</si>
  <si>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</si>
  <si>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t>Beneficjent nie podlega zakazowi dostępu do środków publicznych, o których mowa w art. 5 ust. 3 pkt 4 ustawy z dnia 27 sierpnia 2009r. o finansach publicznych (Dz.U. z 2016 r. poz. 1870 z późn. zm.), na podstawie prawomocnego orzeczenia sądu. Jednocześnie zobowiązuję się do niezwłocznego poinformowania UM o zakazie dostępu do środków publicznych, o których mowa w art. 5 ust. 3 pkt 4  ww. ustawy na podstawie prawomocnego orzeczenia sądu, orzeczonym w stosunku do Beneficjenta;</t>
  </si>
  <si>
    <r>
      <t>umożliwię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</si>
  <si>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</si>
  <si>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</si>
  <si>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A.21,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</si>
  <si>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t>……………………………………………………………………………………..…………………………………………………..……………………………</t>
  </si>
  <si>
    <t>LISTA OBECNOŚCI NA SZKOLENIU / WARSZTATACH W ZAKRESIE OPERACJI DOTYCZĄCEJ WZMOCNIENIA KAPITAŁU SPOŁECZNEGO, W TYM PODNOSZENIE WIEDZY SPOŁECZNEJ LOKALNEJ W ZAKRESIE OCHRONY ŚRODOWISKA, ZMIAN KLIMATYCZNYCH, INNOWACYJNOŚCI</t>
  </si>
  <si>
    <r>
      <t>Koszty kwalifikowalne określone w § 17 ust.1 rozporządzenia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, z wyłączeniem kosztów ogólnych: </t>
    </r>
  </si>
  <si>
    <r>
      <rPr>
        <i/>
        <vertAlign val="superscript"/>
        <sz val="6"/>
        <rFont val="Arial"/>
        <family val="2"/>
        <charset val="238"/>
      </rPr>
      <t xml:space="preserve">2 </t>
    </r>
    <r>
      <rPr>
        <i/>
        <sz val="6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1588),
* zadanie lub grupa zadań realizowanych w ramach operacji. Definicja "zadania" wskazana została w § 1 pkt 36) umowy o przyznaniu pomocy,
** zadanie lub dostawa/robota/usługa realizowana w ramach zadania,
*** w przypadku Beneficjenta, dla którego VAT nie będzie kosztem kwalifikowalnym należy wpisać 0,00.</t>
    </r>
  </si>
  <si>
    <t>A.</t>
  </si>
  <si>
    <t>Załączniki dotyczące operacji</t>
  </si>
  <si>
    <r>
      <t xml:space="preserve">Lista/-y obecności na szkoleniu / warsztatach w zakresie operacji dotyczącej wzmocnienia kapitału społecznego, w tym podnoszenie wiedzy społecznej lokalnej w zakresie ochrony środowiska, zmian klimatycznych i innowacyjności
</t>
    </r>
    <r>
      <rPr>
        <sz val="8"/>
        <rFont val="Arial"/>
        <family val="2"/>
        <charset val="238"/>
      </rPr>
      <t>-oryginał lub kopia</t>
    </r>
    <r>
      <rPr>
        <vertAlign val="superscript"/>
        <sz val="8"/>
        <rFont val="Arial"/>
        <family val="2"/>
        <charset val="238"/>
      </rPr>
      <t>3</t>
    </r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</si>
  <si>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obowiązek podawania numeru NIP nie dotyczy osób fizycznych objętych rejestrem PESEL, nie prowadzących działalności gospodarczej lub niebędących zarejestrowanymi podatnikami podatku od towarów i usług.</t>
    </r>
  </si>
  <si>
    <t>KARTA WKŁADU RZECZOWEGO W FORMIE NIEODPŁATNEJ,W TYM: WARTOŚĆ TOWARÓW, GRUNTU LUB NIERUCHOMOŚCI, WARTOŚĆ PRACY (USŁUG ORAZ ROBÓT BUDOWLANYCH ŚWIADCZONYCH NIEODPŁATNIE)</t>
  </si>
  <si>
    <r>
      <t xml:space="preserve">IV. A. DANE PODMIOTÓW WSPÓLNIE WNIOSKUJĄCYCH O PŁATNOŚĆ W DANYM ETAPIE OPERACJI 
</t>
    </r>
    <r>
      <rPr>
        <sz val="8"/>
        <rFont val="Arial"/>
        <family val="2"/>
        <charset val="238"/>
      </rPr>
      <t>(sekcja powielana dla wszystkich podmiotów wspólnie wnioskujących)</t>
    </r>
  </si>
  <si>
    <t>Publiczne środki krajowe (wkład krajowy) wypłacane przez ARiMR</t>
  </si>
  <si>
    <t>Koszty kwalifikowalne realizacji danego etapu operacji
w tym:</t>
  </si>
  <si>
    <t>Wnioskowana kwota pomocy dla danego etapu operacji
w tym:</t>
  </si>
  <si>
    <t>Kwota rozliczająca zaliczkę</t>
  </si>
  <si>
    <t xml:space="preserve">2. Koszty całkowite realizacji danego etapu operacji </t>
  </si>
  <si>
    <t>1. Wniosek za okres:</t>
  </si>
  <si>
    <t>3. Koszty niekwalifikowalne realizacji danego etapu operacji</t>
  </si>
  <si>
    <t>4. Koszty kwalifikowalne realizacji danego etapu operacji
w tym:</t>
  </si>
  <si>
    <t>5.1</t>
  </si>
  <si>
    <t>5. Wnioskowana kwota pomocy dla danego etapu operacji
w tym:</t>
  </si>
  <si>
    <t>6. Operacja obejmująca wyposażenie mające na celu szerzenie lokalnej kultury i dziedzictwa lokalnego</t>
  </si>
  <si>
    <t xml:space="preserve">6.  Wkład własny Beneficjenta stanowiący publiczne środki krajowe </t>
  </si>
  <si>
    <t>7. Wnioskowana kwota pomocy przypadająca na koszty kwalifikowalne realizacji operacji w części dotyczącej inwestycji
w tym:</t>
  </si>
  <si>
    <t>Wnioskowana kwota pomocy przypadająca na koszty   kwalifikowalne realizacji operacji w części dotyczącej inwestycji
w tym:</t>
  </si>
  <si>
    <t xml:space="preserve">6.6.2 </t>
  </si>
  <si>
    <t>6.6.1  Kwota rozliczająca zaliczkę</t>
  </si>
  <si>
    <t>6.4.2</t>
  </si>
  <si>
    <t>6. Dane wniosku o płatność dla danego podmiotu wspólnie wnioskującego</t>
  </si>
  <si>
    <t>……………………………………..</t>
  </si>
  <si>
    <t>……………………</t>
  </si>
  <si>
    <t>……………………………………., ……………….</t>
  </si>
  <si>
    <t>…………………………………………………, ……………………………….</t>
  </si>
  <si>
    <t>…………………………………………………, ………………………………</t>
  </si>
  <si>
    <t>…………………………………….., …………………………</t>
  </si>
  <si>
    <t>Suma</t>
  </si>
  <si>
    <t>A</t>
  </si>
  <si>
    <t>B</t>
  </si>
  <si>
    <t>C</t>
  </si>
  <si>
    <t>Jak dodać wiersz?</t>
  </si>
  <si>
    <t>Jak cofnąć niepożądane
(a dokonane) zmiany?</t>
  </si>
  <si>
    <t>Jak uzupełnić formułę?</t>
  </si>
  <si>
    <t xml:space="preserve">Imię i Nazwisko / Nazwa Beneficjenta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</si>
</sst>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#,##0.00\ _z_ł"/>
    <numFmt numFmtId="165" formatCode="[$-415]d/mmm/yyyy;@"/>
    <numFmt numFmtId="166" formatCode="#,##0\ _z_ł;[Red]#,##0\ _z_ł"/>
  </numFmts>
  <fonts count="54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b/>
      <sz val="7"/>
      <name val="Arial"/>
      <family val="2"/>
      <charset val="238"/>
    </font>
    <font>
      <sz val="10"/>
      <name val="Arial CE"/>
      <charset val="238"/>
    </font>
    <font>
      <vertAlign val="superscript"/>
      <sz val="10"/>
      <name val="Arial"/>
      <family val="2"/>
      <charset val="238"/>
    </font>
    <font>
      <b/>
      <i/>
      <sz val="8"/>
      <name val="Arial"/>
      <family val="2"/>
      <charset val="238"/>
    </font>
    <font>
      <sz val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i/>
      <sz val="6"/>
      <name val="Arial"/>
      <family val="2"/>
      <charset val="238"/>
    </font>
    <font>
      <i/>
      <vertAlign val="superscript"/>
      <sz val="6"/>
      <name val="Arial"/>
      <family val="2"/>
      <charset val="238"/>
    </font>
    <font>
      <b/>
      <sz val="6"/>
      <name val="Times New Roman"/>
      <family val="1"/>
      <charset val="238"/>
    </font>
    <font>
      <sz val="11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color theme="9" tint="0.79998168889431442"/>
      <name val="Arial"/>
      <family val="2"/>
      <charset val="238"/>
    </font>
    <font>
      <sz val="8"/>
      <color theme="1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660066"/>
        <bgColor indexed="64"/>
      </patternFill>
    </fill>
    <fill>
      <patternFill patternType="solid">
        <fgColor rgb="FFFBEBEB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2">
    <xf numFmtId="0" fontId="0" fillId="0" borderId="0"/>
    <xf numFmtId="0" fontId="5" fillId="0" borderId="0"/>
    <xf numFmtId="0" fontId="18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18" fillId="0" borderId="0"/>
    <xf numFmtId="43" fontId="5" fillId="0" borderId="0" applyFont="0" applyFill="0" applyBorder="0" applyAlignment="0" applyProtection="0"/>
    <xf numFmtId="0" fontId="5" fillId="0" borderId="0"/>
    <xf numFmtId="0" fontId="24" fillId="0" borderId="16" applyFill="0" applyBorder="0"/>
    <xf numFmtId="43" fontId="2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27" fillId="0" borderId="0"/>
    <xf numFmtId="0" fontId="1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9" borderId="0" applyNumberFormat="0" applyBorder="0" applyAlignment="0" applyProtection="0"/>
    <xf numFmtId="0" fontId="32" fillId="7" borderId="18" applyNumberFormat="0" applyAlignment="0" applyProtection="0"/>
    <xf numFmtId="0" fontId="33" fillId="20" borderId="19" applyNumberFormat="0" applyAlignment="0" applyProtection="0"/>
    <xf numFmtId="0" fontId="34" fillId="4" borderId="0" applyNumberFormat="0" applyBorder="0" applyAlignment="0" applyProtection="0"/>
    <xf numFmtId="0" fontId="35" fillId="0" borderId="20" applyNumberFormat="0" applyFill="0" applyAlignment="0" applyProtection="0"/>
    <xf numFmtId="0" fontId="36" fillId="21" borderId="21" applyNumberFormat="0" applyAlignment="0" applyProtection="0"/>
    <xf numFmtId="0" fontId="37" fillId="0" borderId="22" applyNumberFormat="0" applyFill="0" applyAlignment="0" applyProtection="0"/>
    <xf numFmtId="0" fontId="38" fillId="0" borderId="23" applyNumberFormat="0" applyFill="0" applyAlignment="0" applyProtection="0"/>
    <xf numFmtId="0" fontId="39" fillId="0" borderId="24" applyNumberFormat="0" applyFill="0" applyAlignment="0" applyProtection="0"/>
    <xf numFmtId="0" fontId="39" fillId="0" borderId="0" applyNumberFormat="0" applyFill="0" applyBorder="0" applyAlignment="0" applyProtection="0"/>
    <xf numFmtId="0" fontId="40" fillId="22" borderId="0" applyNumberFormat="0" applyBorder="0" applyAlignment="0" applyProtection="0"/>
    <xf numFmtId="0" fontId="1" fillId="0" borderId="0"/>
    <xf numFmtId="0" fontId="41" fillId="20" borderId="18" applyNumberFormat="0" applyAlignment="0" applyProtection="0"/>
    <xf numFmtId="9" fontId="1" fillId="0" borderId="0" applyFont="0" applyFill="0" applyBorder="0" applyAlignment="0" applyProtection="0"/>
    <xf numFmtId="0" fontId="42" fillId="0" borderId="25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" fillId="23" borderId="26" applyNumberFormat="0" applyFont="0" applyAlignment="0" applyProtection="0"/>
    <xf numFmtId="0" fontId="46" fillId="3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32" fillId="7" borderId="27" applyNumberFormat="0" applyAlignment="0" applyProtection="0"/>
    <xf numFmtId="0" fontId="33" fillId="20" borderId="28" applyNumberFormat="0" applyAlignment="0" applyProtection="0"/>
    <xf numFmtId="0" fontId="41" fillId="20" borderId="27" applyNumberFormat="0" applyAlignment="0" applyProtection="0"/>
    <xf numFmtId="0" fontId="42" fillId="0" borderId="29" applyNumberFormat="0" applyFill="0" applyAlignment="0" applyProtection="0"/>
    <xf numFmtId="0" fontId="5" fillId="23" borderId="30" applyNumberFormat="0" applyFont="0" applyAlignment="0" applyProtection="0"/>
  </cellStyleXfs>
  <cellXfs count="967">
    <xf numFmtId="0" fontId="0" fillId="0" borderId="0" xfId="0"/>
    <xf numFmtId="0" fontId="8" fillId="0" borderId="0" xfId="0" applyFont="1" applyFill="1" applyBorder="1" applyProtection="1"/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8" xfId="5" applyFont="1" applyFill="1" applyBorder="1" applyAlignment="1" applyProtection="1">
      <alignment horizontal="center" vertical="center"/>
    </xf>
    <xf numFmtId="0" fontId="5" fillId="0" borderId="0" xfId="1" applyFont="1" applyFill="1" applyBorder="1" applyProtection="1"/>
    <xf numFmtId="0" fontId="8" fillId="0" borderId="8" xfId="0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center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1" quotePrefix="1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/>
    </xf>
    <xf numFmtId="0" fontId="8" fillId="0" borderId="8" xfId="8" applyFont="1" applyFill="1" applyBorder="1" applyAlignment="1" applyProtection="1">
      <alignment horizontal="center" vertical="center" wrapText="1"/>
    </xf>
    <xf numFmtId="0" fontId="5" fillId="0" borderId="14" xfId="1" applyFont="1" applyFill="1" applyBorder="1" applyProtection="1"/>
    <xf numFmtId="0" fontId="11" fillId="0" borderId="8" xfId="8" applyFont="1" applyFill="1" applyBorder="1" applyAlignment="1" applyProtection="1">
      <alignment horizontal="center" vertical="center" wrapText="1"/>
    </xf>
    <xf numFmtId="0" fontId="12" fillId="0" borderId="8" xfId="8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/>
    <xf numFmtId="0" fontId="8" fillId="0" borderId="0" xfId="15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vertical="center"/>
    </xf>
    <xf numFmtId="0" fontId="8" fillId="0" borderId="0" xfId="15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/>
    </xf>
    <xf numFmtId="0" fontId="3" fillId="0" borderId="0" xfId="1" applyFont="1" applyFill="1" applyBorder="1" applyProtection="1"/>
    <xf numFmtId="0" fontId="2" fillId="0" borderId="0" xfId="1" applyFont="1" applyFill="1" applyBorder="1" applyAlignment="1" applyProtection="1">
      <alignment horizontal="left"/>
    </xf>
    <xf numFmtId="0" fontId="2" fillId="0" borderId="0" xfId="8" applyFont="1" applyFill="1" applyBorder="1" applyProtection="1"/>
    <xf numFmtId="0" fontId="2" fillId="0" borderId="0" xfId="8" applyFont="1" applyFill="1" applyProtection="1"/>
    <xf numFmtId="0" fontId="5" fillId="0" borderId="0" xfId="0" applyFont="1" applyBorder="1" applyProtection="1"/>
    <xf numFmtId="0" fontId="5" fillId="0" borderId="0" xfId="0" applyFont="1" applyProtection="1"/>
    <xf numFmtId="0" fontId="5" fillId="0" borderId="13" xfId="0" applyFont="1" applyBorder="1" applyProtection="1"/>
    <xf numFmtId="0" fontId="5" fillId="0" borderId="14" xfId="0" applyFont="1" applyBorder="1" applyProtection="1"/>
    <xf numFmtId="0" fontId="6" fillId="0" borderId="0" xfId="0" applyFont="1" applyBorder="1" applyAlignment="1" applyProtection="1"/>
    <xf numFmtId="0" fontId="5" fillId="0" borderId="0" xfId="0" applyFont="1" applyBorder="1" applyAlignment="1" applyProtection="1">
      <alignment vertical="top" wrapText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/>
      <protection locked="0"/>
    </xf>
    <xf numFmtId="0" fontId="19" fillId="0" borderId="0" xfId="5" applyFont="1" applyProtection="1"/>
    <xf numFmtId="0" fontId="19" fillId="0" borderId="0" xfId="5" applyFont="1" applyBorder="1" applyProtection="1"/>
    <xf numFmtId="0" fontId="5" fillId="0" borderId="0" xfId="1" applyFont="1" applyBorder="1" applyProtection="1"/>
    <xf numFmtId="0" fontId="5" fillId="0" borderId="0" xfId="1" applyFont="1" applyBorder="1" applyAlignment="1" applyProtection="1"/>
    <xf numFmtId="0" fontId="9" fillId="0" borderId="0" xfId="1" applyFont="1" applyBorder="1" applyAlignment="1" applyProtection="1">
      <alignment vertical="center"/>
    </xf>
    <xf numFmtId="0" fontId="8" fillId="0" borderId="8" xfId="5" applyFont="1" applyBorder="1" applyAlignment="1" applyProtection="1">
      <alignment horizontal="left"/>
      <protection locked="0"/>
    </xf>
    <xf numFmtId="0" fontId="2" fillId="0" borderId="0" xfId="1" applyFont="1" applyProtection="1"/>
    <xf numFmtId="0" fontId="2" fillId="0" borderId="0" xfId="1" applyFont="1" applyAlignment="1" applyProtection="1">
      <alignment horizontal="left"/>
    </xf>
    <xf numFmtId="0" fontId="2" fillId="0" borderId="0" xfId="1" applyFont="1" applyAlignment="1" applyProtection="1">
      <alignment horizontal="center"/>
    </xf>
    <xf numFmtId="0" fontId="20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5" fillId="0" borderId="0" xfId="1" applyFill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17" fillId="0" borderId="0" xfId="0" applyFont="1" applyBorder="1" applyProtection="1"/>
    <xf numFmtId="0" fontId="8" fillId="0" borderId="0" xfId="0" applyFont="1" applyBorder="1" applyAlignment="1" applyProtection="1"/>
    <xf numFmtId="0" fontId="8" fillId="0" borderId="0" xfId="1" quotePrefix="1" applyFont="1" applyFill="1" applyBorder="1" applyAlignment="1" applyProtection="1">
      <alignment vertical="center" wrapText="1"/>
    </xf>
    <xf numFmtId="0" fontId="19" fillId="0" borderId="0" xfId="5" applyFont="1" applyBorder="1" applyAlignment="1" applyProtection="1"/>
    <xf numFmtId="0" fontId="8" fillId="0" borderId="0" xfId="1" quotePrefix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justify" vertical="center"/>
    </xf>
    <xf numFmtId="0" fontId="8" fillId="0" borderId="0" xfId="1" applyFont="1" applyFill="1" applyBorder="1" applyProtection="1"/>
    <xf numFmtId="0" fontId="12" fillId="0" borderId="0" xfId="1" applyFont="1" applyFill="1" applyBorder="1" applyAlignment="1" applyProtection="1">
      <alignment horizontal="justify" vertical="center" wrapText="1"/>
    </xf>
    <xf numFmtId="0" fontId="14" fillId="0" borderId="8" xfId="1" applyFont="1" applyFill="1" applyBorder="1" applyAlignment="1" applyProtection="1">
      <alignment horizontal="center" vertical="center"/>
    </xf>
    <xf numFmtId="0" fontId="14" fillId="0" borderId="8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/>
    </xf>
    <xf numFmtId="0" fontId="16" fillId="0" borderId="10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Protection="1"/>
    <xf numFmtId="0" fontId="11" fillId="0" borderId="0" xfId="1" applyFont="1" applyFill="1" applyBorder="1" applyAlignment="1" applyProtection="1">
      <alignment horizontal="left"/>
    </xf>
    <xf numFmtId="0" fontId="26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center" wrapText="1"/>
    </xf>
    <xf numFmtId="0" fontId="16" fillId="0" borderId="0" xfId="1" applyFont="1" applyFill="1" applyAlignment="1" applyProtection="1">
      <alignment horizontal="center" vertical="center"/>
    </xf>
    <xf numFmtId="0" fontId="14" fillId="0" borderId="5" xfId="1" applyFont="1" applyFill="1" applyBorder="1" applyAlignment="1" applyProtection="1">
      <alignment horizontal="center" vertical="center"/>
    </xf>
    <xf numFmtId="0" fontId="14" fillId="0" borderId="9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16" fillId="0" borderId="2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 wrapText="1"/>
    </xf>
    <xf numFmtId="0" fontId="12" fillId="0" borderId="0" xfId="8" applyFont="1" applyFill="1" applyBorder="1" applyAlignment="1" applyProtection="1">
      <alignment vertical="center"/>
    </xf>
    <xf numFmtId="0" fontId="8" fillId="0" borderId="0" xfId="11" applyFont="1" applyFill="1" applyBorder="1" applyAlignment="1" applyProtection="1">
      <alignment vertical="center"/>
    </xf>
    <xf numFmtId="0" fontId="8" fillId="0" borderId="0" xfId="11" applyFont="1" applyFill="1" applyBorder="1" applyAlignment="1" applyProtection="1">
      <alignment horizontal="center" vertical="center"/>
    </xf>
    <xf numFmtId="0" fontId="2" fillId="0" borderId="6" xfId="8" applyFont="1" applyFill="1" applyBorder="1" applyProtection="1"/>
    <xf numFmtId="0" fontId="14" fillId="0" borderId="0" xfId="8" applyFont="1" applyFill="1" applyBorder="1" applyAlignment="1" applyProtection="1">
      <alignment horizontal="left" vertical="center" wrapText="1"/>
    </xf>
    <xf numFmtId="0" fontId="2" fillId="0" borderId="0" xfId="0" applyFont="1" applyFill="1" applyProtection="1"/>
    <xf numFmtId="0" fontId="2" fillId="0" borderId="0" xfId="0" applyFont="1" applyFill="1" applyBorder="1" applyProtection="1"/>
    <xf numFmtId="0" fontId="4" fillId="0" borderId="0" xfId="0" applyFont="1" applyFill="1" applyProtection="1"/>
    <xf numFmtId="0" fontId="4" fillId="0" borderId="0" xfId="1" applyFont="1" applyFill="1" applyProtection="1"/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center"/>
    </xf>
    <xf numFmtId="0" fontId="12" fillId="0" borderId="12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8" xfId="11" applyFont="1" applyFill="1" applyBorder="1" applyAlignment="1" applyProtection="1">
      <alignment horizontal="center" vertical="center"/>
    </xf>
    <xf numFmtId="49" fontId="8" fillId="0" borderId="0" xfId="11" applyNumberFormat="1" applyFont="1" applyFill="1" applyBorder="1" applyAlignment="1" applyProtection="1">
      <alignment horizontal="center" vertical="center"/>
    </xf>
    <xf numFmtId="0" fontId="8" fillId="0" borderId="8" xfId="11" applyFont="1" applyFill="1" applyBorder="1" applyAlignment="1" applyProtection="1">
      <alignment horizontal="center" vertical="center" wrapText="1"/>
    </xf>
    <xf numFmtId="0" fontId="8" fillId="0" borderId="0" xfId="15" applyFont="1" applyFill="1" applyBorder="1" applyAlignment="1" applyProtection="1">
      <alignment vertical="top" wrapText="1"/>
    </xf>
    <xf numFmtId="0" fontId="8" fillId="0" borderId="1" xfId="15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horizontal="center" wrapText="1"/>
    </xf>
    <xf numFmtId="0" fontId="12" fillId="0" borderId="10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left" wrapText="1"/>
    </xf>
    <xf numFmtId="0" fontId="8" fillId="0" borderId="8" xfId="1" applyFont="1" applyFill="1" applyBorder="1" applyAlignment="1" applyProtection="1">
      <alignment horizontal="center" vertical="center"/>
    </xf>
    <xf numFmtId="164" fontId="8" fillId="0" borderId="0" xfId="1" applyNumberFormat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center"/>
    </xf>
    <xf numFmtId="0" fontId="16" fillId="0" borderId="8" xfId="1" applyFont="1" applyFill="1" applyBorder="1" applyAlignment="1" applyProtection="1">
      <alignment horizontal="center" vertical="center"/>
      <protection locked="0"/>
    </xf>
    <xf numFmtId="0" fontId="14" fillId="0" borderId="10" xfId="1" applyFont="1" applyFill="1" applyBorder="1" applyAlignment="1" applyProtection="1">
      <alignment horizontal="justify" vertical="center" wrapText="1"/>
      <protection locked="0"/>
    </xf>
    <xf numFmtId="0" fontId="16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0" xfId="0" quotePrefix="1" applyFont="1" applyFill="1" applyBorder="1" applyAlignment="1" applyProtection="1">
      <alignment horizontal="left" vertical="center" wrapText="1"/>
    </xf>
    <xf numFmtId="0" fontId="8" fillId="0" borderId="0" xfId="5" applyFont="1" applyBorder="1" applyAlignment="1" applyProtection="1">
      <alignment vertical="center"/>
    </xf>
    <xf numFmtId="0" fontId="8" fillId="0" borderId="6" xfId="5" applyFont="1" applyBorder="1" applyProtection="1"/>
    <xf numFmtId="0" fontId="8" fillId="0" borderId="0" xfId="5" applyFont="1" applyBorder="1" applyProtection="1"/>
    <xf numFmtId="0" fontId="4" fillId="0" borderId="0" xfId="1" applyFont="1" applyProtection="1"/>
    <xf numFmtId="0" fontId="14" fillId="0" borderId="10" xfId="1" applyFont="1" applyFill="1" applyBorder="1" applyAlignment="1" applyProtection="1">
      <alignment horizontal="center" vertical="center" wrapText="1"/>
    </xf>
    <xf numFmtId="0" fontId="16" fillId="0" borderId="5" xfId="1" applyFont="1" applyFill="1" applyBorder="1" applyAlignment="1" applyProtection="1">
      <alignment horizontal="center" vertical="center"/>
    </xf>
    <xf numFmtId="0" fontId="16" fillId="0" borderId="4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justify" vertical="center"/>
    </xf>
    <xf numFmtId="0" fontId="14" fillId="0" borderId="5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Protection="1">
      <protection locked="0"/>
    </xf>
    <xf numFmtId="0" fontId="2" fillId="0" borderId="8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Fill="1" applyBorder="1" applyAlignment="1" applyProtection="1">
      <alignment horizontal="left" vertical="center"/>
      <protection locked="0"/>
    </xf>
    <xf numFmtId="0" fontId="12" fillId="0" borderId="8" xfId="1" applyFont="1" applyFill="1" applyBorder="1" applyAlignment="1" applyProtection="1">
      <alignment vertical="center"/>
      <protection locked="0"/>
    </xf>
    <xf numFmtId="0" fontId="12" fillId="0" borderId="8" xfId="1" applyFont="1" applyFill="1" applyBorder="1" applyAlignment="1" applyProtection="1">
      <alignment horizontal="left" vertical="center"/>
    </xf>
    <xf numFmtId="0" fontId="12" fillId="0" borderId="10" xfId="1" applyFont="1" applyFill="1" applyBorder="1" applyAlignment="1" applyProtection="1">
      <alignment vertical="center"/>
      <protection locked="0"/>
    </xf>
    <xf numFmtId="0" fontId="12" fillId="0" borderId="4" xfId="1" applyFont="1" applyFill="1" applyBorder="1" applyAlignment="1" applyProtection="1">
      <alignment horizontal="center" vertical="center"/>
    </xf>
    <xf numFmtId="0" fontId="12" fillId="0" borderId="8" xfId="1" applyFont="1" applyFill="1" applyBorder="1" applyAlignment="1" applyProtection="1">
      <alignment horizontal="center" vertical="center"/>
      <protection locked="0"/>
    </xf>
    <xf numFmtId="0" fontId="2" fillId="0" borderId="6" xfId="1" applyFont="1" applyFill="1" applyBorder="1" applyAlignment="1" applyProtection="1">
      <alignment vertical="center"/>
    </xf>
    <xf numFmtId="0" fontId="20" fillId="0" borderId="0" xfId="1" applyFont="1" applyFill="1" applyBorder="1" applyAlignment="1" applyProtection="1">
      <alignment vertical="center"/>
    </xf>
    <xf numFmtId="0" fontId="12" fillId="0" borderId="2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center"/>
    </xf>
    <xf numFmtId="0" fontId="12" fillId="0" borderId="3" xfId="1" applyFont="1" applyFill="1" applyBorder="1" applyAlignment="1" applyProtection="1">
      <alignment horizontal="left" vertical="center" wrapText="1"/>
      <protection locked="0"/>
    </xf>
    <xf numFmtId="0" fontId="12" fillId="0" borderId="3" xfId="1" applyFont="1" applyFill="1" applyBorder="1" applyAlignment="1" applyProtection="1">
      <alignment horizontal="center" vertical="center"/>
      <protection locked="0"/>
    </xf>
    <xf numFmtId="164" fontId="12" fillId="0" borderId="3" xfId="1" applyNumberFormat="1" applyFont="1" applyFill="1" applyBorder="1" applyAlignment="1" applyProtection="1">
      <alignment horizontal="center" vertical="center"/>
      <protection locked="0"/>
    </xf>
    <xf numFmtId="49" fontId="12" fillId="0" borderId="3" xfId="1" applyNumberFormat="1" applyFont="1" applyFill="1" applyBorder="1" applyAlignment="1" applyProtection="1">
      <alignment horizontal="center" vertical="center"/>
      <protection locked="0"/>
    </xf>
    <xf numFmtId="0" fontId="12" fillId="0" borderId="8" xfId="1" applyFont="1" applyFill="1" applyBorder="1" applyAlignment="1" applyProtection="1">
      <alignment horizontal="left" vertical="center" wrapText="1"/>
      <protection locked="0"/>
    </xf>
    <xf numFmtId="164" fontId="12" fillId="0" borderId="8" xfId="1" applyNumberFormat="1" applyFont="1" applyFill="1" applyBorder="1" applyAlignment="1" applyProtection="1">
      <alignment horizontal="center" vertical="center"/>
      <protection locked="0"/>
    </xf>
    <xf numFmtId="49" fontId="12" fillId="0" borderId="8" xfId="1" applyNumberFormat="1" applyFont="1" applyFill="1" applyBorder="1" applyAlignment="1" applyProtection="1">
      <alignment horizontal="center" vertical="center"/>
      <protection locked="0"/>
    </xf>
    <xf numFmtId="0" fontId="20" fillId="0" borderId="0" xfId="1" applyFont="1" applyFill="1" applyBorder="1" applyAlignment="1" applyProtection="1">
      <alignment vertical="center"/>
      <protection locked="0"/>
    </xf>
    <xf numFmtId="49" fontId="12" fillId="0" borderId="12" xfId="1" applyNumberFormat="1" applyFont="1" applyFill="1" applyBorder="1" applyAlignment="1" applyProtection="1">
      <alignment horizontal="center" vertical="center" wrapText="1"/>
    </xf>
    <xf numFmtId="0" fontId="12" fillId="0" borderId="13" xfId="1" applyFont="1" applyFill="1" applyBorder="1" applyAlignment="1" applyProtection="1">
      <alignment horizontal="left" vertical="center"/>
      <protection locked="0"/>
    </xf>
    <xf numFmtId="0" fontId="12" fillId="0" borderId="3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0" fontId="12" fillId="0" borderId="11" xfId="1" applyFont="1" applyFill="1" applyBorder="1" applyAlignment="1" applyProtection="1">
      <alignment horizontal="left" vertical="center"/>
      <protection locked="0"/>
    </xf>
    <xf numFmtId="164" fontId="12" fillId="0" borderId="12" xfId="1" applyNumberFormat="1" applyFont="1" applyFill="1" applyBorder="1" applyAlignment="1" applyProtection="1">
      <alignment horizontal="center" vertical="center"/>
      <protection locked="0"/>
    </xf>
    <xf numFmtId="0" fontId="12" fillId="0" borderId="11" xfId="1" applyFont="1" applyFill="1" applyBorder="1" applyAlignment="1" applyProtection="1">
      <alignment vertical="center"/>
      <protection locked="0"/>
    </xf>
    <xf numFmtId="0" fontId="49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164" fontId="2" fillId="0" borderId="0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Border="1" applyAlignment="1" applyProtection="1">
      <alignment horizontal="right" vertical="center"/>
    </xf>
    <xf numFmtId="4" fontId="12" fillId="0" borderId="8" xfId="1" applyNumberFormat="1" applyFont="1" applyFill="1" applyBorder="1" applyAlignment="1" applyProtection="1">
      <alignment horizontal="right" vertical="center"/>
      <protection locked="0"/>
    </xf>
    <xf numFmtId="4" fontId="12" fillId="0" borderId="3" xfId="1" applyNumberFormat="1" applyFont="1" applyFill="1" applyBorder="1" applyAlignment="1" applyProtection="1">
      <alignment horizontal="right" vertical="center"/>
      <protection locked="0"/>
    </xf>
    <xf numFmtId="4" fontId="8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8" fillId="0" borderId="11" xfId="1" applyFont="1" applyFill="1" applyBorder="1" applyAlignment="1" applyProtection="1">
      <alignment horizontal="left" vertical="center"/>
    </xf>
    <xf numFmtId="0" fontId="8" fillId="0" borderId="12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Alignment="1" applyProtection="1">
      <alignment horizontal="center" vertical="center"/>
      <protection locked="0"/>
    </xf>
    <xf numFmtId="0" fontId="8" fillId="0" borderId="17" xfId="1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justify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justify" vertical="center" wrapText="1"/>
    </xf>
    <xf numFmtId="0" fontId="8" fillId="0" borderId="9" xfId="0" applyFont="1" applyFill="1" applyBorder="1" applyAlignment="1" applyProtection="1">
      <alignment horizontal="justify" vertical="center" wrapText="1"/>
    </xf>
    <xf numFmtId="0" fontId="8" fillId="0" borderId="7" xfId="0" applyFont="1" applyFill="1" applyBorder="1" applyAlignment="1" applyProtection="1">
      <alignment horizontal="justify" vertical="center" wrapText="1"/>
    </xf>
    <xf numFmtId="0" fontId="8" fillId="0" borderId="9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justify" vertical="center"/>
    </xf>
    <xf numFmtId="0" fontId="5" fillId="0" borderId="0" xfId="1" applyFill="1" applyBorder="1" applyAlignment="1" applyProtection="1">
      <alignment horizontal="center" wrapText="1"/>
    </xf>
    <xf numFmtId="0" fontId="11" fillId="0" borderId="10" xfId="8" applyFont="1" applyFill="1" applyBorder="1" applyAlignment="1" applyProtection="1">
      <alignment horizontal="center" vertical="center" wrapText="1"/>
    </xf>
    <xf numFmtId="0" fontId="8" fillId="0" borderId="10" xfId="8" applyFont="1" applyFill="1" applyBorder="1" applyAlignment="1" applyProtection="1">
      <alignment horizontal="center" vertical="center" wrapText="1"/>
    </xf>
    <xf numFmtId="0" fontId="2" fillId="0" borderId="0" xfId="8" applyFont="1" applyFill="1" applyAlignment="1" applyProtection="1">
      <alignment horizontal="center" vertical="center"/>
    </xf>
    <xf numFmtId="0" fontId="8" fillId="0" borderId="8" xfId="8" applyFont="1" applyFill="1" applyBorder="1" applyAlignment="1" applyProtection="1">
      <alignment horizontal="justify" vertical="center" wrapText="1"/>
    </xf>
    <xf numFmtId="0" fontId="8" fillId="0" borderId="8" xfId="0" applyFont="1" applyFill="1" applyBorder="1" applyAlignment="1" applyProtection="1">
      <alignment horizontal="justify" vertical="center" wrapText="1"/>
    </xf>
    <xf numFmtId="0" fontId="11" fillId="0" borderId="10" xfId="8" applyFont="1" applyFill="1" applyBorder="1" applyAlignment="1" applyProtection="1">
      <alignment horizontal="justify" vertical="center" wrapText="1"/>
    </xf>
    <xf numFmtId="0" fontId="8" fillId="0" borderId="10" xfId="8" applyFont="1" applyFill="1" applyBorder="1" applyAlignment="1" applyProtection="1">
      <alignment horizontal="justify" vertical="center" wrapText="1"/>
    </xf>
    <xf numFmtId="0" fontId="12" fillId="0" borderId="3" xfId="8" applyFont="1" applyFill="1" applyBorder="1" applyAlignment="1" applyProtection="1">
      <alignment horizontal="center" vertical="center"/>
      <protection locked="0"/>
    </xf>
    <xf numFmtId="0" fontId="2" fillId="0" borderId="0" xfId="8" applyFont="1" applyFill="1" applyBorder="1" applyProtection="1">
      <protection locked="0"/>
    </xf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Fill="1" applyProtection="1">
      <protection locked="0"/>
    </xf>
    <xf numFmtId="0" fontId="5" fillId="0" borderId="0" xfId="1" applyFont="1" applyFill="1" applyProtection="1"/>
    <xf numFmtId="0" fontId="5" fillId="0" borderId="1" xfId="1" applyFont="1" applyFill="1" applyBorder="1" applyProtection="1"/>
    <xf numFmtId="0" fontId="5" fillId="0" borderId="0" xfId="0" applyFont="1" applyProtection="1">
      <protection locked="0"/>
    </xf>
    <xf numFmtId="0" fontId="4" fillId="0" borderId="0" xfId="0" applyFont="1" applyFill="1" applyBorder="1" applyProtection="1"/>
    <xf numFmtId="0" fontId="4" fillId="0" borderId="0" xfId="1" applyFont="1" applyFill="1" applyBorder="1" applyProtection="1"/>
    <xf numFmtId="0" fontId="5" fillId="0" borderId="0" xfId="0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horizontal="justify" vertical="center" wrapText="1"/>
    </xf>
    <xf numFmtId="0" fontId="8" fillId="0" borderId="0" xfId="1" quotePrefix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Protection="1">
      <protection locked="0"/>
    </xf>
    <xf numFmtId="0" fontId="4" fillId="0" borderId="0" xfId="1" applyFont="1" applyFill="1" applyProtection="1">
      <protection locked="0"/>
    </xf>
    <xf numFmtId="0" fontId="19" fillId="0" borderId="0" xfId="5" applyFont="1" applyProtection="1">
      <protection locked="0"/>
    </xf>
    <xf numFmtId="0" fontId="4" fillId="0" borderId="0" xfId="1" applyFont="1" applyProtection="1">
      <protection locked="0"/>
    </xf>
    <xf numFmtId="0" fontId="12" fillId="0" borderId="12" xfId="1" applyFont="1" applyFill="1" applyBorder="1" applyAlignment="1" applyProtection="1">
      <alignment horizontal="center" vertical="center"/>
    </xf>
    <xf numFmtId="0" fontId="12" fillId="0" borderId="8" xfId="1" applyFont="1" applyFill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left"/>
    </xf>
    <xf numFmtId="0" fontId="6" fillId="0" borderId="9" xfId="1" applyFont="1" applyBorder="1" applyAlignment="1" applyProtection="1">
      <alignment horizontal="left"/>
    </xf>
    <xf numFmtId="0" fontId="6" fillId="0" borderId="7" xfId="1" applyFont="1" applyBorder="1" applyAlignment="1" applyProtection="1">
      <alignment horizontal="left"/>
    </xf>
    <xf numFmtId="0" fontId="8" fillId="0" borderId="10" xfId="0" applyFont="1" applyFill="1" applyBorder="1" applyAlignment="1" applyProtection="1">
      <alignment horizontal="justify" vertical="center" wrapText="1"/>
    </xf>
    <xf numFmtId="0" fontId="8" fillId="0" borderId="11" xfId="1" applyFont="1" applyFill="1" applyBorder="1" applyAlignment="1" applyProtection="1">
      <alignment horizontal="left" vertical="center"/>
    </xf>
    <xf numFmtId="0" fontId="14" fillId="0" borderId="11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center"/>
    </xf>
    <xf numFmtId="0" fontId="8" fillId="0" borderId="8" xfId="1" applyFont="1" applyFill="1" applyBorder="1" applyAlignment="1" applyProtection="1">
      <alignment horizontal="center" vertical="center"/>
    </xf>
    <xf numFmtId="0" fontId="12" fillId="0" borderId="6" xfId="1" applyFont="1" applyFill="1" applyBorder="1" applyAlignment="1" applyProtection="1">
      <alignment horizontal="right" vertical="top" wrapText="1"/>
    </xf>
    <xf numFmtId="0" fontId="12" fillId="0" borderId="7" xfId="1" applyFont="1" applyFill="1" applyBorder="1" applyAlignment="1" applyProtection="1">
      <alignment horizontal="right" vertical="top" wrapText="1"/>
    </xf>
    <xf numFmtId="0" fontId="12" fillId="0" borderId="1" xfId="1" applyFont="1" applyFill="1" applyBorder="1" applyAlignment="1" applyProtection="1">
      <alignment horizontal="right" vertical="top" wrapText="1"/>
    </xf>
    <xf numFmtId="0" fontId="14" fillId="0" borderId="0" xfId="1" applyFont="1" applyFill="1" applyBorder="1" applyAlignment="1" applyProtection="1">
      <alignment vertical="center" wrapText="1"/>
    </xf>
    <xf numFmtId="0" fontId="12" fillId="0" borderId="1" xfId="1" applyFont="1" applyFill="1" applyBorder="1" applyAlignment="1" applyProtection="1">
      <alignment vertical="center" wrapText="1"/>
    </xf>
    <xf numFmtId="0" fontId="12" fillId="0" borderId="0" xfId="1" applyFont="1" applyFill="1" applyBorder="1" applyAlignment="1" applyProtection="1">
      <alignment vertical="center" wrapText="1"/>
    </xf>
    <xf numFmtId="0" fontId="5" fillId="0" borderId="14" xfId="1" applyFont="1" applyFill="1" applyBorder="1" applyAlignment="1" applyProtection="1"/>
    <xf numFmtId="0" fontId="5" fillId="0" borderId="0" xfId="1" applyFont="1" applyFill="1" applyBorder="1" applyAlignment="1" applyProtection="1"/>
    <xf numFmtId="0" fontId="14" fillId="0" borderId="1" xfId="1" applyFont="1" applyFill="1" applyBorder="1" applyAlignment="1" applyProtection="1">
      <alignment vertical="center" wrapText="1"/>
    </xf>
    <xf numFmtId="0" fontId="14" fillId="0" borderId="11" xfId="1" applyFont="1" applyFill="1" applyBorder="1" applyAlignment="1" applyProtection="1">
      <alignment horizontal="center" wrapText="1"/>
    </xf>
    <xf numFmtId="0" fontId="26" fillId="0" borderId="11" xfId="1" applyFont="1" applyFill="1" applyBorder="1" applyAlignment="1" applyProtection="1">
      <alignment horizontal="left" vertical="center" wrapText="1"/>
    </xf>
    <xf numFmtId="0" fontId="8" fillId="0" borderId="14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1" xfId="1" applyFont="1" applyFill="1" applyBorder="1" applyAlignment="1" applyProtection="1">
      <alignment horizontal="left" vertical="center"/>
    </xf>
    <xf numFmtId="0" fontId="8" fillId="0" borderId="14" xfId="1" applyFont="1" applyFill="1" applyBorder="1" applyProtection="1"/>
    <xf numFmtId="0" fontId="8" fillId="0" borderId="0" xfId="1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vertical="top" wrapText="1"/>
    </xf>
    <xf numFmtId="0" fontId="8" fillId="0" borderId="1" xfId="1" applyFont="1" applyFill="1" applyBorder="1" applyAlignment="1" applyProtection="1">
      <alignment vertical="top"/>
    </xf>
    <xf numFmtId="0" fontId="8" fillId="0" borderId="14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6" xfId="1" applyFont="1" applyFill="1" applyBorder="1" applyAlignment="1" applyProtection="1">
      <alignment horizontal="center" vertical="center"/>
    </xf>
    <xf numFmtId="0" fontId="5" fillId="0" borderId="2" xfId="1" applyFont="1" applyFill="1" applyBorder="1" applyProtection="1"/>
    <xf numFmtId="0" fontId="8" fillId="0" borderId="13" xfId="1" applyFont="1" applyFill="1" applyBorder="1" applyAlignment="1" applyProtection="1">
      <alignment vertical="top" wrapText="1"/>
    </xf>
    <xf numFmtId="0" fontId="8" fillId="0" borderId="13" xfId="1" applyFont="1" applyFill="1" applyBorder="1" applyAlignment="1" applyProtection="1">
      <alignment vertical="top"/>
    </xf>
    <xf numFmtId="0" fontId="8" fillId="0" borderId="15" xfId="1" applyFont="1" applyFill="1" applyBorder="1" applyAlignment="1" applyProtection="1">
      <alignment vertical="top"/>
    </xf>
    <xf numFmtId="0" fontId="5" fillId="0" borderId="11" xfId="1" applyFont="1" applyFill="1" applyBorder="1" applyProtection="1"/>
    <xf numFmtId="0" fontId="8" fillId="0" borderId="11" xfId="1" applyFont="1" applyFill="1" applyBorder="1" applyAlignment="1" applyProtection="1">
      <alignment vertical="top"/>
    </xf>
    <xf numFmtId="0" fontId="5" fillId="0" borderId="14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top"/>
    </xf>
    <xf numFmtId="0" fontId="8" fillId="0" borderId="1" xfId="1" applyFont="1" applyFill="1" applyBorder="1" applyAlignment="1" applyProtection="1">
      <alignment horizontal="center" vertical="center"/>
    </xf>
    <xf numFmtId="0" fontId="11" fillId="0" borderId="14" xfId="15" applyFont="1" applyFill="1" applyBorder="1" applyAlignment="1" applyProtection="1">
      <alignment horizontal="left" vertical="center"/>
    </xf>
    <xf numFmtId="0" fontId="13" fillId="0" borderId="14" xfId="1" applyFont="1" applyFill="1" applyBorder="1" applyAlignment="1" applyProtection="1">
      <alignment horizontal="center"/>
    </xf>
    <xf numFmtId="0" fontId="9" fillId="0" borderId="14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0" fontId="13" fillId="0" borderId="1" xfId="1" applyFont="1" applyFill="1" applyBorder="1" applyAlignment="1" applyProtection="1">
      <alignment horizontal="center"/>
    </xf>
    <xf numFmtId="0" fontId="8" fillId="0" borderId="14" xfId="1" applyFont="1" applyFill="1" applyBorder="1" applyAlignment="1" applyProtection="1"/>
    <xf numFmtId="0" fontId="5" fillId="0" borderId="1" xfId="1" applyFont="1" applyFill="1" applyBorder="1" applyAlignment="1" applyProtection="1"/>
    <xf numFmtId="0" fontId="9" fillId="0" borderId="4" xfId="1" applyFont="1" applyFill="1" applyBorder="1" applyAlignment="1" applyProtection="1">
      <alignment horizontal="center"/>
    </xf>
    <xf numFmtId="0" fontId="8" fillId="0" borderId="4" xfId="1" applyFont="1" applyFill="1" applyBorder="1" applyAlignment="1" applyProtection="1">
      <alignment horizontal="center" vertical="top"/>
    </xf>
    <xf numFmtId="0" fontId="16" fillId="0" borderId="1" xfId="1" applyFont="1" applyFill="1" applyBorder="1" applyAlignment="1" applyProtection="1">
      <alignment vertical="top"/>
    </xf>
    <xf numFmtId="0" fontId="14" fillId="0" borderId="9" xfId="1" applyFont="1" applyFill="1" applyBorder="1" applyAlignment="1" applyProtection="1">
      <alignment vertical="top"/>
    </xf>
    <xf numFmtId="0" fontId="14" fillId="0" borderId="6" xfId="1" applyFont="1" applyFill="1" applyBorder="1" applyAlignment="1" applyProtection="1">
      <alignment vertical="top"/>
    </xf>
    <xf numFmtId="0" fontId="14" fillId="0" borderId="7" xfId="1" applyFont="1" applyFill="1" applyBorder="1" applyAlignment="1" applyProtection="1">
      <alignment vertical="top"/>
    </xf>
    <xf numFmtId="0" fontId="16" fillId="0" borderId="1" xfId="1" applyFont="1" applyFill="1" applyBorder="1" applyAlignment="1" applyProtection="1">
      <alignment horizontal="center"/>
    </xf>
    <xf numFmtId="0" fontId="9" fillId="0" borderId="1" xfId="1" applyFont="1" applyFill="1" applyBorder="1" applyAlignment="1" applyProtection="1"/>
    <xf numFmtId="0" fontId="21" fillId="0" borderId="0" xfId="1" applyFont="1" applyFill="1" applyBorder="1" applyAlignment="1" applyProtection="1">
      <alignment horizontal="center" vertical="top"/>
    </xf>
    <xf numFmtId="0" fontId="9" fillId="0" borderId="2" xfId="1" applyFont="1" applyFill="1" applyBorder="1" applyAlignment="1" applyProtection="1">
      <alignment horizontal="center"/>
    </xf>
    <xf numFmtId="0" fontId="9" fillId="0" borderId="15" xfId="1" applyFont="1" applyFill="1" applyBorder="1" applyAlignment="1" applyProtection="1"/>
    <xf numFmtId="0" fontId="14" fillId="0" borderId="0" xfId="1" applyFont="1" applyFill="1" applyBorder="1" applyAlignment="1" applyProtection="1">
      <alignment horizontal="left" vertical="top" wrapText="1"/>
    </xf>
    <xf numFmtId="0" fontId="16" fillId="0" borderId="0" xfId="1" applyFont="1" applyFill="1" applyBorder="1" applyAlignment="1" applyProtection="1">
      <alignment horizontal="left" wrapText="1"/>
    </xf>
    <xf numFmtId="0" fontId="5" fillId="0" borderId="4" xfId="1" applyFont="1" applyFill="1" applyBorder="1" applyAlignment="1" applyProtection="1"/>
    <xf numFmtId="0" fontId="7" fillId="0" borderId="6" xfId="1" applyFont="1" applyFill="1" applyBorder="1" applyAlignment="1" applyProtection="1">
      <alignment horizontal="center" vertical="top"/>
    </xf>
    <xf numFmtId="0" fontId="5" fillId="0" borderId="14" xfId="1" applyFont="1" applyFill="1" applyBorder="1" applyAlignment="1" applyProtection="1">
      <alignment vertical="center" wrapText="1"/>
    </xf>
    <xf numFmtId="0" fontId="5" fillId="0" borderId="1" xfId="1" applyFont="1" applyFill="1" applyBorder="1" applyAlignment="1" applyProtection="1">
      <alignment vertical="center" wrapText="1"/>
    </xf>
    <xf numFmtId="0" fontId="8" fillId="0" borderId="14" xfId="1" applyFont="1" applyFill="1" applyBorder="1" applyAlignment="1" applyProtection="1">
      <alignment vertical="top" wrapText="1"/>
    </xf>
    <xf numFmtId="0" fontId="8" fillId="0" borderId="1" xfId="1" applyFont="1" applyFill="1" applyBorder="1" applyAlignment="1" applyProtection="1">
      <alignment vertical="top" wrapText="1"/>
    </xf>
    <xf numFmtId="0" fontId="7" fillId="0" borderId="0" xfId="1" applyFont="1" applyFill="1" applyBorder="1" applyAlignment="1" applyProtection="1">
      <alignment horizontal="center" vertical="top" wrapText="1"/>
    </xf>
    <xf numFmtId="0" fontId="8" fillId="0" borderId="15" xfId="1" applyFont="1" applyFill="1" applyBorder="1" applyAlignment="1" applyProtection="1">
      <alignment vertical="top" wrapText="1"/>
    </xf>
    <xf numFmtId="0" fontId="9" fillId="0" borderId="11" xfId="1" applyFont="1" applyFill="1" applyBorder="1" applyAlignment="1" applyProtection="1">
      <alignment horizontal="center"/>
    </xf>
    <xf numFmtId="0" fontId="14" fillId="0" borderId="11" xfId="1" applyFont="1" applyFill="1" applyBorder="1" applyAlignment="1" applyProtection="1"/>
    <xf numFmtId="0" fontId="5" fillId="0" borderId="7" xfId="1" applyFont="1" applyFill="1" applyBorder="1" applyAlignment="1" applyProtection="1">
      <alignment wrapText="1"/>
    </xf>
    <xf numFmtId="0" fontId="8" fillId="0" borderId="1" xfId="1" applyFont="1" applyFill="1" applyBorder="1" applyProtection="1"/>
    <xf numFmtId="0" fontId="7" fillId="0" borderId="0" xfId="1" applyFont="1" applyFill="1" applyBorder="1" applyProtection="1"/>
    <xf numFmtId="0" fontId="8" fillId="0" borderId="4" xfId="1" applyFont="1" applyFill="1" applyBorder="1" applyAlignment="1" applyProtection="1">
      <alignment horizontal="center" vertical="center"/>
    </xf>
    <xf numFmtId="0" fontId="8" fillId="0" borderId="4" xfId="1" quotePrefix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/>
    <xf numFmtId="0" fontId="5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center" vertical="top"/>
    </xf>
    <xf numFmtId="0" fontId="13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left" vertical="top"/>
    </xf>
    <xf numFmtId="0" fontId="8" fillId="0" borderId="2" xfId="1" applyFont="1" applyFill="1" applyBorder="1" applyProtection="1"/>
    <xf numFmtId="0" fontId="8" fillId="0" borderId="13" xfId="1" applyFont="1" applyFill="1" applyBorder="1" applyAlignment="1" applyProtection="1">
      <alignment horizontal="left" vertical="center"/>
    </xf>
    <xf numFmtId="0" fontId="8" fillId="0" borderId="13" xfId="1" applyFont="1" applyFill="1" applyBorder="1" applyProtection="1"/>
    <xf numFmtId="166" fontId="8" fillId="0" borderId="13" xfId="1" applyNumberFormat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1" xfId="1" applyFont="1" applyFill="1" applyBorder="1" applyProtection="1"/>
    <xf numFmtId="166" fontId="8" fillId="0" borderId="11" xfId="1" applyNumberFormat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/>
    </xf>
    <xf numFmtId="49" fontId="8" fillId="0" borderId="11" xfId="1" applyNumberFormat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vertical="center" wrapText="1"/>
    </xf>
    <xf numFmtId="0" fontId="5" fillId="0" borderId="7" xfId="1" applyFont="1" applyFill="1" applyBorder="1" applyAlignment="1" applyProtection="1">
      <alignment vertical="center" wrapText="1"/>
    </xf>
    <xf numFmtId="0" fontId="5" fillId="0" borderId="0" xfId="1" applyFont="1" applyFill="1" applyBorder="1" applyAlignment="1" applyProtection="1">
      <alignment vertical="center"/>
    </xf>
    <xf numFmtId="0" fontId="13" fillId="0" borderId="14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vertical="top"/>
    </xf>
    <xf numFmtId="0" fontId="14" fillId="0" borderId="0" xfId="1" applyFont="1" applyFill="1" applyBorder="1" applyAlignment="1" applyProtection="1"/>
    <xf numFmtId="0" fontId="12" fillId="0" borderId="1" xfId="1" applyFont="1" applyFill="1" applyBorder="1" applyProtection="1"/>
    <xf numFmtId="0" fontId="12" fillId="0" borderId="0" xfId="1" applyFont="1" applyFill="1" applyBorder="1" applyProtection="1"/>
    <xf numFmtId="0" fontId="15" fillId="0" borderId="0" xfId="1" applyFont="1" applyFill="1" applyBorder="1" applyAlignment="1" applyProtection="1"/>
    <xf numFmtId="0" fontId="8" fillId="0" borderId="1" xfId="1" applyFont="1" applyFill="1" applyBorder="1" applyAlignment="1" applyProtection="1"/>
    <xf numFmtId="166" fontId="8" fillId="0" borderId="0" xfId="1" applyNumberFormat="1" applyFont="1" applyFill="1" applyBorder="1" applyAlignment="1" applyProtection="1">
      <alignment horizontal="right" vertical="center"/>
    </xf>
    <xf numFmtId="49" fontId="8" fillId="0" borderId="0" xfId="1" applyNumberFormat="1" applyFont="1" applyFill="1" applyBorder="1" applyAlignment="1" applyProtection="1">
      <alignment horizontal="left" vertical="center"/>
    </xf>
    <xf numFmtId="0" fontId="8" fillId="0" borderId="1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left" vertical="top" wrapText="1"/>
    </xf>
    <xf numFmtId="4" fontId="8" fillId="0" borderId="0" xfId="1" applyNumberFormat="1" applyFont="1" applyFill="1" applyBorder="1" applyAlignment="1" applyProtection="1">
      <alignment horizontal="center" vertical="center"/>
    </xf>
    <xf numFmtId="4" fontId="8" fillId="0" borderId="0" xfId="1" applyNumberFormat="1" applyFont="1" applyFill="1" applyBorder="1" applyAlignment="1" applyProtection="1">
      <alignment horizontal="center"/>
    </xf>
    <xf numFmtId="0" fontId="8" fillId="0" borderId="6" xfId="1" applyFont="1" applyFill="1" applyBorder="1" applyProtection="1"/>
    <xf numFmtId="0" fontId="8" fillId="0" borderId="6" xfId="1" applyFont="1" applyFill="1" applyBorder="1" applyAlignment="1" applyProtection="1">
      <alignment vertical="center"/>
    </xf>
    <xf numFmtId="0" fontId="8" fillId="0" borderId="6" xfId="1" applyFont="1" applyFill="1" applyBorder="1" applyAlignment="1" applyProtection="1">
      <alignment horizontal="left" vertical="center" wrapText="1"/>
    </xf>
    <xf numFmtId="0" fontId="8" fillId="0" borderId="6" xfId="1" applyFont="1" applyFill="1" applyBorder="1" applyAlignment="1" applyProtection="1">
      <alignment vertical="center" wrapText="1"/>
    </xf>
    <xf numFmtId="4" fontId="8" fillId="0" borderId="6" xfId="1" applyNumberFormat="1" applyFont="1" applyFill="1" applyBorder="1" applyAlignment="1" applyProtection="1"/>
    <xf numFmtId="0" fontId="8" fillId="0" borderId="6" xfId="1" applyFont="1" applyFill="1" applyBorder="1" applyAlignment="1" applyProtection="1"/>
    <xf numFmtId="0" fontId="11" fillId="0" borderId="14" xfId="1" applyFont="1" applyFill="1" applyBorder="1" applyAlignment="1" applyProtection="1">
      <alignment horizontal="left"/>
    </xf>
    <xf numFmtId="0" fontId="11" fillId="0" borderId="1" xfId="1" applyFont="1" applyFill="1" applyBorder="1" applyAlignment="1" applyProtection="1">
      <alignment horizontal="left"/>
    </xf>
    <xf numFmtId="0" fontId="8" fillId="0" borderId="14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vertical="center" wrapText="1"/>
    </xf>
    <xf numFmtId="4" fontId="8" fillId="0" borderId="0" xfId="1" applyNumberFormat="1" applyFont="1" applyFill="1" applyBorder="1" applyAlignment="1" applyProtection="1">
      <alignment vertical="center"/>
    </xf>
    <xf numFmtId="0" fontId="8" fillId="0" borderId="13" xfId="1" applyFont="1" applyFill="1" applyBorder="1" applyAlignment="1" applyProtection="1">
      <alignment horizontal="left" vertical="top" wrapText="1"/>
    </xf>
    <xf numFmtId="0" fontId="8" fillId="0" borderId="13" xfId="1" applyFont="1" applyFill="1" applyBorder="1" applyAlignment="1" applyProtection="1">
      <alignment vertical="center"/>
    </xf>
    <xf numFmtId="4" fontId="8" fillId="0" borderId="13" xfId="1" applyNumberFormat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left"/>
    </xf>
    <xf numFmtId="0" fontId="8" fillId="0" borderId="13" xfId="1" applyFont="1" applyFill="1" applyBorder="1" applyAlignment="1" applyProtection="1"/>
    <xf numFmtId="0" fontId="8" fillId="0" borderId="15" xfId="1" applyFont="1" applyFill="1" applyBorder="1" applyProtection="1"/>
    <xf numFmtId="0" fontId="9" fillId="0" borderId="9" xfId="1" applyFont="1" applyFill="1" applyBorder="1" applyAlignment="1" applyProtection="1">
      <alignment horizontal="center"/>
    </xf>
    <xf numFmtId="0" fontId="9" fillId="0" borderId="7" xfId="1" applyFont="1" applyFill="1" applyBorder="1" applyAlignment="1" applyProtection="1"/>
    <xf numFmtId="0" fontId="5" fillId="0" borderId="8" xfId="0" applyFont="1" applyFill="1" applyBorder="1" applyAlignment="1" applyProtection="1">
      <alignment horizontal="left" vertical="center" wrapText="1"/>
      <protection locked="0"/>
    </xf>
    <xf numFmtId="0" fontId="8" fillId="0" borderId="8" xfId="8" applyFont="1" applyFill="1" applyBorder="1" applyAlignment="1" applyProtection="1">
      <alignment horizontal="left" vertical="center" wrapText="1"/>
      <protection locked="0"/>
    </xf>
    <xf numFmtId="0" fontId="5" fillId="0" borderId="0" xfId="1" applyFont="1" applyFill="1" applyBorder="1" applyProtection="1">
      <protection locked="0"/>
    </xf>
    <xf numFmtId="0" fontId="9" fillId="0" borderId="14" xfId="1" applyFont="1" applyFill="1" applyBorder="1" applyAlignment="1" applyProtection="1">
      <alignment horizontal="center"/>
      <protection locked="0"/>
    </xf>
    <xf numFmtId="0" fontId="9" fillId="0" borderId="1" xfId="1" applyFont="1" applyFill="1" applyBorder="1" applyAlignment="1" applyProtection="1">
      <protection locked="0"/>
    </xf>
    <xf numFmtId="0" fontId="8" fillId="0" borderId="0" xfId="1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vertical="center"/>
    </xf>
    <xf numFmtId="0" fontId="8" fillId="0" borderId="14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horizontal="center"/>
    </xf>
    <xf numFmtId="0" fontId="12" fillId="0" borderId="8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4" fillId="0" borderId="10" xfId="1" applyFont="1" applyFill="1" applyBorder="1" applyAlignment="1" applyProtection="1">
      <alignment horizontal="justify" vertical="center" wrapText="1"/>
    </xf>
    <xf numFmtId="0" fontId="14" fillId="0" borderId="2" xfId="1" applyFont="1" applyFill="1" applyBorder="1" applyAlignment="1" applyProtection="1">
      <alignment horizontal="justify" vertical="center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0" xfId="1" applyFill="1" applyBorder="1" applyAlignment="1" applyProtection="1">
      <alignment horizontal="center" wrapText="1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0" xfId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right" vertical="top" wrapText="1"/>
    </xf>
    <xf numFmtId="0" fontId="8" fillId="0" borderId="0" xfId="1" applyFont="1" applyFill="1" applyBorder="1" applyAlignment="1" applyProtection="1">
      <alignment horizontal="right" vertical="top"/>
    </xf>
    <xf numFmtId="0" fontId="8" fillId="0" borderId="0" xfId="1" applyFont="1" applyFill="1" applyAlignment="1" applyProtection="1">
      <alignment vertical="top" wrapText="1"/>
    </xf>
    <xf numFmtId="0" fontId="12" fillId="0" borderId="10" xfId="1" applyFont="1" applyFill="1" applyBorder="1" applyAlignment="1" applyProtection="1">
      <alignment horizontal="right" vertical="center"/>
      <protection locked="0"/>
    </xf>
    <xf numFmtId="0" fontId="12" fillId="0" borderId="10" xfId="1" applyFont="1" applyFill="1" applyBorder="1" applyAlignment="1" applyProtection="1">
      <alignment horizontal="right" vertical="center"/>
    </xf>
    <xf numFmtId="49" fontId="8" fillId="0" borderId="8" xfId="1" applyNumberFormat="1" applyFont="1" applyFill="1" applyBorder="1" applyAlignment="1" applyProtection="1">
      <alignment horizontal="center" vertical="center" wrapText="1"/>
    </xf>
    <xf numFmtId="49" fontId="12" fillId="0" borderId="12" xfId="1" applyNumberFormat="1" applyFont="1" applyFill="1" applyBorder="1" applyAlignment="1" applyProtection="1">
      <alignment horizontal="center" vertical="center"/>
    </xf>
    <xf numFmtId="49" fontId="2" fillId="0" borderId="0" xfId="1" applyNumberFormat="1" applyFont="1" applyFill="1" applyBorder="1" applyAlignment="1" applyProtection="1">
      <alignment horizontal="center" vertical="center"/>
    </xf>
    <xf numFmtId="4" fontId="12" fillId="0" borderId="3" xfId="1" applyNumberFormat="1" applyFont="1" applyFill="1" applyBorder="1" applyAlignment="1" applyProtection="1">
      <alignment horizontal="right" vertical="center" indent="1"/>
      <protection locked="0"/>
    </xf>
    <xf numFmtId="0" fontId="12" fillId="0" borderId="9" xfId="1" applyFont="1" applyFill="1" applyBorder="1" applyAlignment="1" applyProtection="1">
      <alignment horizontal="left" vertical="center"/>
    </xf>
    <xf numFmtId="0" fontId="12" fillId="0" borderId="9" xfId="1" applyFont="1" applyFill="1" applyBorder="1" applyAlignment="1" applyProtection="1">
      <alignment vertical="center"/>
    </xf>
    <xf numFmtId="4" fontId="12" fillId="0" borderId="10" xfId="1" applyNumberFormat="1" applyFont="1" applyFill="1" applyBorder="1" applyAlignment="1" applyProtection="1">
      <alignment horizontal="right" vertical="center" indent="1"/>
      <protection locked="0"/>
    </xf>
    <xf numFmtId="4" fontId="8" fillId="0" borderId="2" xfId="1" applyNumberFormat="1" applyFont="1" applyFill="1" applyBorder="1" applyAlignment="1" applyProtection="1">
      <alignment horizontal="right" vertical="center" indent="1"/>
      <protection locked="0"/>
    </xf>
    <xf numFmtId="4" fontId="8" fillId="0" borderId="10" xfId="1" applyNumberFormat="1" applyFont="1" applyFill="1" applyBorder="1" applyAlignment="1" applyProtection="1">
      <alignment horizontal="right" vertical="center" indent="1"/>
      <protection locked="0"/>
    </xf>
    <xf numFmtId="4" fontId="8" fillId="0" borderId="8" xfId="1" applyNumberFormat="1" applyFont="1" applyFill="1" applyBorder="1" applyAlignment="1" applyProtection="1">
      <alignment horizontal="right" vertical="center" indent="1"/>
      <protection locked="0"/>
    </xf>
    <xf numFmtId="4" fontId="10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12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0" borderId="2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5" xfId="8" applyFont="1" applyFill="1" applyBorder="1" applyAlignment="1" applyProtection="1">
      <alignment horizontal="center" vertical="center"/>
      <protection locked="0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5" xfId="8" applyFont="1" applyFill="1" applyBorder="1" applyAlignment="1" applyProtection="1">
      <alignment horizontal="right" vertical="center" wrapText="1"/>
    </xf>
    <xf numFmtId="0" fontId="8" fillId="0" borderId="8" xfId="8" applyFont="1" applyFill="1" applyBorder="1" applyAlignment="1" applyProtection="1">
      <alignment horizontal="right" vertical="center" wrapText="1"/>
      <protection locked="0"/>
    </xf>
    <xf numFmtId="0" fontId="8" fillId="0" borderId="8" xfId="0" applyFont="1" applyFill="1" applyBorder="1" applyAlignment="1" applyProtection="1">
      <alignment horizontal="right" vertical="center" wrapText="1"/>
    </xf>
    <xf numFmtId="0" fontId="12" fillId="0" borderId="0" xfId="1" applyFont="1" applyFill="1" applyBorder="1" applyAlignment="1" applyProtection="1">
      <alignment vertical="top" wrapText="1"/>
    </xf>
    <xf numFmtId="0" fontId="12" fillId="0" borderId="0" xfId="1" applyFont="1" applyFill="1" applyBorder="1" applyAlignment="1" applyProtection="1">
      <alignment horizontal="center" vertical="top" wrapText="1"/>
    </xf>
    <xf numFmtId="0" fontId="12" fillId="0" borderId="0" xfId="1" applyFont="1" applyFill="1" applyAlignment="1" applyProtection="1">
      <alignment vertical="top"/>
    </xf>
    <xf numFmtId="0" fontId="12" fillId="0" borderId="0" xfId="1" applyFont="1" applyFill="1" applyAlignment="1" applyProtection="1">
      <alignment vertical="top" wrapText="1"/>
    </xf>
    <xf numFmtId="0" fontId="5" fillId="0" borderId="9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13" xfId="1" applyFont="1" applyFill="1" applyBorder="1" applyAlignment="1" applyProtection="1">
      <alignment horizontal="center" vertical="center"/>
    </xf>
    <xf numFmtId="0" fontId="5" fillId="0" borderId="15" xfId="1" applyFont="1" applyFill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left"/>
    </xf>
    <xf numFmtId="0" fontId="5" fillId="0" borderId="0" xfId="0" applyFont="1" applyBorder="1" applyProtection="1">
      <protection locked="0"/>
    </xf>
    <xf numFmtId="0" fontId="6" fillId="0" borderId="0" xfId="1" applyFont="1" applyFill="1" applyBorder="1" applyProtection="1"/>
    <xf numFmtId="0" fontId="6" fillId="0" borderId="0" xfId="1" applyFont="1" applyFill="1" applyBorder="1" applyProtection="1">
      <protection locked="0"/>
    </xf>
    <xf numFmtId="164" fontId="8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Border="1" applyAlignment="1" applyProtection="1">
      <alignment vertical="top"/>
    </xf>
    <xf numFmtId="0" fontId="23" fillId="0" borderId="0" xfId="1" applyFont="1" applyFill="1" applyBorder="1" applyAlignment="1" applyProtection="1">
      <alignment vertical="top"/>
    </xf>
    <xf numFmtId="0" fontId="23" fillId="0" borderId="0" xfId="1" applyFont="1" applyFill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vertical="top" wrapText="1"/>
    </xf>
    <xf numFmtId="0" fontId="23" fillId="0" borderId="0" xfId="1" applyFont="1" applyFill="1" applyBorder="1" applyAlignment="1" applyProtection="1">
      <alignment horizontal="left" vertical="center"/>
    </xf>
    <xf numFmtId="0" fontId="12" fillId="0" borderId="0" xfId="1" applyFont="1" applyFill="1" applyBorder="1" applyAlignment="1" applyProtection="1">
      <alignment horizontal="left" vertical="top"/>
    </xf>
    <xf numFmtId="0" fontId="23" fillId="0" borderId="0" xfId="1" applyFont="1" applyFill="1" applyBorder="1" applyAlignment="1" applyProtection="1">
      <alignment horizontal="left" vertical="top"/>
    </xf>
    <xf numFmtId="0" fontId="12" fillId="0" borderId="0" xfId="1" applyFont="1" applyFill="1" applyBorder="1" applyAlignment="1" applyProtection="1">
      <alignment horizontal="left" vertical="top" wrapText="1"/>
    </xf>
    <xf numFmtId="0" fontId="22" fillId="0" borderId="0" xfId="1" applyFont="1" applyFill="1" applyBorder="1" applyAlignment="1" applyProtection="1">
      <alignment vertical="top"/>
    </xf>
    <xf numFmtId="0" fontId="8" fillId="0" borderId="8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19" fillId="0" borderId="0" xfId="5" applyFont="1" applyBorder="1" applyProtection="1">
      <protection locked="0"/>
    </xf>
    <xf numFmtId="0" fontId="8" fillId="0" borderId="0" xfId="5" applyFont="1" applyBorder="1" applyAlignment="1" applyProtection="1"/>
    <xf numFmtId="0" fontId="5" fillId="0" borderId="6" xfId="1" applyFont="1" applyBorder="1" applyAlignment="1" applyProtection="1">
      <alignment horizontal="left" vertical="center" wrapText="1"/>
    </xf>
    <xf numFmtId="0" fontId="5" fillId="0" borderId="7" xfId="1" applyFont="1" applyBorder="1" applyAlignment="1" applyProtection="1">
      <alignment horizontal="left" vertical="center" wrapText="1"/>
    </xf>
    <xf numFmtId="0" fontId="5" fillId="0" borderId="1" xfId="1" applyFont="1" applyBorder="1" applyAlignment="1" applyProtection="1">
      <alignment horizontal="left" vertical="center" wrapText="1"/>
    </xf>
    <xf numFmtId="0" fontId="5" fillId="0" borderId="13" xfId="1" applyFont="1" applyBorder="1" applyAlignment="1" applyProtection="1">
      <alignment horizontal="left" vertical="center" wrapText="1"/>
    </xf>
    <xf numFmtId="0" fontId="5" fillId="0" borderId="15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6" xfId="5" applyFont="1" applyBorder="1" applyAlignment="1" applyProtection="1">
      <alignment horizontal="left" vertical="center"/>
    </xf>
    <xf numFmtId="0" fontId="5" fillId="0" borderId="7" xfId="5" applyFont="1" applyBorder="1" applyAlignment="1" applyProtection="1">
      <alignment horizontal="left" vertical="center"/>
    </xf>
    <xf numFmtId="0" fontId="5" fillId="0" borderId="1" xfId="5" applyFont="1" applyBorder="1" applyAlignment="1" applyProtection="1">
      <alignment horizontal="left" vertical="center"/>
    </xf>
    <xf numFmtId="0" fontId="5" fillId="0" borderId="13" xfId="5" applyFont="1" applyBorder="1" applyAlignment="1" applyProtection="1">
      <alignment horizontal="left" vertical="center"/>
    </xf>
    <xf numFmtId="0" fontId="5" fillId="0" borderId="15" xfId="5" applyFont="1" applyBorder="1" applyAlignment="1" applyProtection="1">
      <alignment horizontal="left" vertical="center"/>
    </xf>
    <xf numFmtId="0" fontId="8" fillId="0" borderId="8" xfId="5" applyFont="1" applyBorder="1" applyAlignment="1" applyProtection="1">
      <alignment horizontal="center"/>
      <protection locked="0"/>
    </xf>
    <xf numFmtId="0" fontId="2" fillId="0" borderId="0" xfId="1" applyFont="1" applyBorder="1" applyProtection="1"/>
    <xf numFmtId="0" fontId="12" fillId="0" borderId="0" xfId="1" applyFont="1" applyFill="1" applyBorder="1" applyAlignment="1" applyProtection="1">
      <alignment horizontal="center"/>
    </xf>
    <xf numFmtId="0" fontId="4" fillId="0" borderId="0" xfId="1" applyFont="1" applyBorder="1" applyProtection="1"/>
    <xf numFmtId="0" fontId="4" fillId="0" borderId="0" xfId="1" applyFont="1" applyBorder="1" applyProtection="1">
      <protection locked="0"/>
    </xf>
    <xf numFmtId="0" fontId="20" fillId="0" borderId="0" xfId="1" applyFont="1" applyBorder="1" applyProtection="1"/>
    <xf numFmtId="0" fontId="5" fillId="0" borderId="11" xfId="1" applyFont="1" applyBorder="1" applyAlignment="1" applyProtection="1">
      <alignment horizontal="left" vertical="center"/>
    </xf>
    <xf numFmtId="0" fontId="5" fillId="0" borderId="12" xfId="1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12" fillId="0" borderId="10" xfId="1" applyFont="1" applyFill="1" applyBorder="1" applyAlignment="1" applyProtection="1">
      <alignment horizontal="left" vertical="center"/>
      <protection locked="0"/>
    </xf>
    <xf numFmtId="0" fontId="8" fillId="0" borderId="8" xfId="1" applyFont="1" applyFill="1" applyBorder="1" applyAlignment="1" applyProtection="1">
      <alignment horizontal="center" vertical="center"/>
    </xf>
    <xf numFmtId="1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" fontId="8" fillId="0" borderId="12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8" xfId="8" applyNumberFormat="1" applyFont="1" applyFill="1" applyBorder="1" applyAlignment="1" applyProtection="1">
      <alignment horizontal="center" vertical="center" wrapText="1"/>
      <protection locked="0"/>
    </xf>
    <xf numFmtId="1" fontId="12" fillId="0" borderId="12" xfId="1" applyNumberFormat="1" applyFont="1" applyFill="1" applyBorder="1" applyAlignment="1" applyProtection="1">
      <alignment horizontal="left" vertical="center" indent="1"/>
      <protection locked="0"/>
    </xf>
    <xf numFmtId="1" fontId="12" fillId="0" borderId="3" xfId="1" applyNumberFormat="1" applyFont="1" applyFill="1" applyBorder="1" applyAlignment="1" applyProtection="1">
      <alignment horizontal="center" vertical="center"/>
      <protection locked="0"/>
    </xf>
    <xf numFmtId="1" fontId="12" fillId="0" borderId="8" xfId="1" applyNumberFormat="1" applyFont="1" applyFill="1" applyBorder="1" applyAlignment="1" applyProtection="1">
      <alignment horizontal="center" vertical="center"/>
      <protection locked="0"/>
    </xf>
    <xf numFmtId="1" fontId="12" fillId="0" borderId="5" xfId="1" applyNumberFormat="1" applyFont="1" applyFill="1" applyBorder="1" applyAlignment="1" applyProtection="1">
      <alignment horizontal="center" vertical="center"/>
      <protection locked="0"/>
    </xf>
    <xf numFmtId="1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8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Border="1" applyAlignment="1" applyProtection="1">
      <alignment horizontal="right" vertical="center"/>
      <protection locked="0"/>
    </xf>
    <xf numFmtId="1" fontId="12" fillId="0" borderId="0" xfId="1" applyNumberFormat="1" applyFont="1" applyFill="1" applyBorder="1" applyAlignment="1" applyProtection="1">
      <alignment horizontal="left" vertical="center" indent="1"/>
      <protection locked="0"/>
    </xf>
    <xf numFmtId="164" fontId="12" fillId="0" borderId="0" xfId="1" applyNumberFormat="1" applyFont="1" applyFill="1" applyBorder="1" applyAlignment="1" applyProtection="1">
      <alignment horizontal="center" vertical="center"/>
      <protection locked="0"/>
    </xf>
    <xf numFmtId="1" fontId="12" fillId="0" borderId="0" xfId="1" applyNumberFormat="1" applyFont="1" applyFill="1" applyBorder="1" applyAlignment="1" applyProtection="1">
      <alignment horizontal="center" vertical="center"/>
      <protection locked="0"/>
    </xf>
    <xf numFmtId="4" fontId="12" fillId="0" borderId="0" xfId="1" applyNumberFormat="1" applyFont="1" applyFill="1" applyBorder="1" applyAlignment="1" applyProtection="1">
      <alignment horizontal="right" vertical="center" indent="1"/>
      <protection locked="0"/>
    </xf>
    <xf numFmtId="4" fontId="12" fillId="0" borderId="0" xfId="1" applyNumberFormat="1" applyFont="1" applyFill="1" applyBorder="1" applyAlignment="1" applyProtection="1">
      <alignment horizontal="right" vertical="center"/>
      <protection locked="0"/>
    </xf>
    <xf numFmtId="49" fontId="51" fillId="24" borderId="0" xfId="1" applyNumberFormat="1" applyFont="1" applyFill="1" applyBorder="1" applyAlignment="1" applyProtection="1">
      <alignment horizontal="left" vertical="top" wrapText="1"/>
    </xf>
    <xf numFmtId="0" fontId="51" fillId="24" borderId="0" xfId="1" applyFont="1" applyFill="1" applyBorder="1" applyProtection="1"/>
    <xf numFmtId="0" fontId="8" fillId="0" borderId="0" xfId="11" applyFont="1" applyFill="1" applyBorder="1" applyAlignment="1" applyProtection="1">
      <alignment horizontal="left" vertical="center"/>
    </xf>
    <xf numFmtId="0" fontId="8" fillId="25" borderId="8" xfId="1" applyFont="1" applyFill="1" applyBorder="1" applyAlignment="1" applyProtection="1">
      <alignment horizontal="center" vertical="center"/>
      <protection locked="0"/>
    </xf>
    <xf numFmtId="0" fontId="51" fillId="26" borderId="0" xfId="0" applyFont="1" applyFill="1" applyAlignment="1" applyProtection="1">
      <alignment horizontal="left" vertical="center"/>
    </xf>
    <xf numFmtId="0" fontId="51" fillId="24" borderId="0" xfId="1" applyFont="1" applyFill="1" applyBorder="1" applyAlignment="1" applyProtection="1">
      <alignment vertical="center"/>
    </xf>
    <xf numFmtId="4" fontId="8" fillId="25" borderId="8" xfId="1" applyNumberFormat="1" applyFont="1" applyFill="1" applyBorder="1" applyAlignment="1" applyProtection="1">
      <alignment horizontal="right" vertical="center" wrapText="1"/>
      <protection locked="0"/>
    </xf>
    <xf numFmtId="4" fontId="12" fillId="25" borderId="5" xfId="1" applyNumberFormat="1" applyFont="1" applyFill="1" applyBorder="1" applyAlignment="1" applyProtection="1">
      <alignment horizontal="right" vertical="center"/>
      <protection locked="0"/>
    </xf>
    <xf numFmtId="4" fontId="12" fillId="25" borderId="4" xfId="1" applyNumberFormat="1" applyFont="1" applyFill="1" applyBorder="1" applyAlignment="1" applyProtection="1">
      <alignment horizontal="right" vertical="center"/>
      <protection locked="0"/>
    </xf>
    <xf numFmtId="4" fontId="12" fillId="25" borderId="8" xfId="1" applyNumberFormat="1" applyFont="1" applyFill="1" applyBorder="1" applyAlignment="1" applyProtection="1">
      <alignment horizontal="right" vertical="center"/>
      <protection locked="0"/>
    </xf>
    <xf numFmtId="4" fontId="12" fillId="25" borderId="8" xfId="1" applyNumberFormat="1" applyFont="1" applyFill="1" applyBorder="1" applyAlignment="1" applyProtection="1">
      <alignment horizontal="right" vertical="center" indent="1"/>
      <protection locked="0"/>
    </xf>
    <xf numFmtId="164" fontId="12" fillId="27" borderId="8" xfId="1" applyNumberFormat="1" applyFont="1" applyFill="1" applyBorder="1" applyAlignment="1" applyProtection="1">
      <alignment horizontal="center" vertical="center"/>
    </xf>
    <xf numFmtId="1" fontId="12" fillId="27" borderId="8" xfId="1" applyNumberFormat="1" applyFont="1" applyFill="1" applyBorder="1" applyAlignment="1" applyProtection="1">
      <alignment horizontal="center" vertical="center"/>
      <protection locked="0"/>
    </xf>
    <xf numFmtId="1" fontId="12" fillId="27" borderId="8" xfId="1" applyNumberFormat="1" applyFont="1" applyFill="1" applyBorder="1" applyAlignment="1" applyProtection="1">
      <alignment horizontal="center" vertical="center"/>
    </xf>
    <xf numFmtId="164" fontId="12" fillId="27" borderId="5" xfId="1" applyNumberFormat="1" applyFont="1" applyFill="1" applyBorder="1" applyAlignment="1" applyProtection="1">
      <alignment horizontal="center" vertical="center"/>
    </xf>
    <xf numFmtId="0" fontId="12" fillId="27" borderId="8" xfId="1" applyFont="1" applyFill="1" applyBorder="1" applyAlignment="1" applyProtection="1">
      <alignment vertical="center"/>
    </xf>
    <xf numFmtId="164" fontId="12" fillId="27" borderId="8" xfId="1" applyNumberFormat="1" applyFont="1" applyFill="1" applyBorder="1" applyAlignment="1" applyProtection="1">
      <alignment horizontal="center" vertical="center"/>
      <protection locked="0"/>
    </xf>
    <xf numFmtId="0" fontId="51" fillId="26" borderId="0" xfId="0" applyFont="1" applyFill="1" applyAlignment="1" applyProtection="1">
      <alignment horizontal="left" vertical="top"/>
    </xf>
    <xf numFmtId="49" fontId="52" fillId="24" borderId="0" xfId="1" applyNumberFormat="1" applyFont="1" applyFill="1" applyBorder="1" applyAlignment="1" applyProtection="1">
      <alignment horizontal="left" vertical="top"/>
    </xf>
    <xf numFmtId="4" fontId="12" fillId="25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25" borderId="2" xfId="1" applyNumberFormat="1" applyFont="1" applyFill="1" applyBorder="1" applyAlignment="1" applyProtection="1">
      <alignment horizontal="right" vertical="center" wrapText="1" indent="1"/>
      <protection locked="0"/>
    </xf>
    <xf numFmtId="4" fontId="8" fillId="25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25" borderId="8" xfId="1" applyNumberFormat="1" applyFont="1" applyFill="1" applyBorder="1" applyAlignment="1" applyProtection="1">
      <alignment horizontal="right" vertical="center" wrapText="1" indent="1"/>
      <protection locked="0"/>
    </xf>
    <xf numFmtId="49" fontId="51" fillId="24" borderId="0" xfId="1" applyNumberFormat="1" applyFont="1" applyFill="1" applyBorder="1" applyAlignment="1" applyProtection="1">
      <alignment horizontal="left" vertical="top"/>
    </xf>
    <xf numFmtId="49" fontId="51" fillId="24" borderId="0" xfId="1" applyNumberFormat="1" applyFont="1" applyFill="1" applyBorder="1" applyAlignment="1" applyProtection="1">
      <alignment horizontal="left" vertical="center"/>
    </xf>
    <xf numFmtId="1" fontId="8" fillId="25" borderId="8" xfId="8" applyNumberFormat="1" applyFont="1" applyFill="1" applyBorder="1" applyAlignment="1" applyProtection="1">
      <alignment horizontal="right" vertical="center" indent="2"/>
      <protection locked="0"/>
    </xf>
    <xf numFmtId="1" fontId="53" fillId="0" borderId="8" xfId="8" applyNumberFormat="1" applyFont="1" applyFill="1" applyBorder="1" applyAlignment="1" applyProtection="1">
      <alignment horizontal="right" vertical="center" wrapText="1" indent="2"/>
      <protection locked="0"/>
    </xf>
    <xf numFmtId="1" fontId="53" fillId="0" borderId="8" xfId="0" applyNumberFormat="1" applyFont="1" applyFill="1" applyBorder="1" applyAlignment="1" applyProtection="1">
      <alignment horizontal="right" vertical="center" wrapText="1" indent="2"/>
      <protection locked="0"/>
    </xf>
    <xf numFmtId="0" fontId="5" fillId="0" borderId="0" xfId="0" applyFont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center" vertical="top"/>
    </xf>
    <xf numFmtId="0" fontId="2" fillId="0" borderId="0" xfId="0" applyFont="1" applyFill="1" applyAlignment="1" applyProtection="1">
      <alignment vertical="top"/>
    </xf>
    <xf numFmtId="0" fontId="12" fillId="0" borderId="8" xfId="1" applyFont="1" applyFill="1" applyBorder="1" applyAlignment="1" applyProtection="1">
      <alignment horizontal="center" vertical="center" wrapText="1"/>
      <protection locked="0"/>
    </xf>
    <xf numFmtId="0" fontId="23" fillId="0" borderId="8" xfId="1" applyFont="1" applyFill="1" applyBorder="1" applyAlignment="1" applyProtection="1">
      <alignment horizontal="justify" vertical="center" wrapText="1"/>
      <protection locked="0"/>
    </xf>
    <xf numFmtId="16" fontId="12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4" fontId="12" fillId="0" borderId="8" xfId="1" applyNumberFormat="1" applyFont="1" applyFill="1" applyBorder="1" applyAlignment="1" applyProtection="1">
      <alignment horizontal="right" vertical="center" wrapText="1"/>
      <protection locked="0"/>
    </xf>
    <xf numFmtId="4" fontId="12" fillId="25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8" xfId="1" applyFont="1" applyFill="1" applyBorder="1" applyAlignment="1" applyProtection="1">
      <alignment horizontal="justify" vertical="center" wrapText="1"/>
      <protection locked="0"/>
    </xf>
    <xf numFmtId="0" fontId="51" fillId="26" borderId="14" xfId="15" applyFont="1" applyFill="1" applyBorder="1" applyAlignment="1" applyProtection="1">
      <alignment horizontal="center" vertical="top" wrapText="1"/>
    </xf>
    <xf numFmtId="0" fontId="51" fillId="26" borderId="0" xfId="15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left" vertical="center" wrapText="1"/>
    </xf>
    <xf numFmtId="4" fontId="8" fillId="0" borderId="10" xfId="1" applyNumberFormat="1" applyFont="1" applyFill="1" applyBorder="1" applyAlignment="1" applyProtection="1">
      <alignment horizontal="right" vertical="center" indent="2"/>
      <protection locked="0"/>
    </xf>
    <xf numFmtId="4" fontId="8" fillId="0" borderId="11" xfId="1" applyNumberFormat="1" applyFont="1" applyFill="1" applyBorder="1" applyAlignment="1" applyProtection="1">
      <alignment horizontal="right" vertical="center" indent="2"/>
      <protection locked="0"/>
    </xf>
    <xf numFmtId="4" fontId="8" fillId="0" borderId="12" xfId="1" applyNumberFormat="1" applyFont="1" applyFill="1" applyBorder="1" applyAlignment="1" applyProtection="1">
      <alignment horizontal="right" vertical="center" indent="2"/>
      <protection locked="0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right" vertical="top" wrapText="1"/>
    </xf>
    <xf numFmtId="0" fontId="8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/>
    </xf>
    <xf numFmtId="0" fontId="5" fillId="0" borderId="9" xfId="1" applyFont="1" applyFill="1" applyBorder="1" applyAlignment="1" applyProtection="1">
      <alignment horizontal="justify" vertical="center"/>
      <protection locked="0"/>
    </xf>
    <xf numFmtId="0" fontId="5" fillId="0" borderId="6" xfId="1" applyFont="1" applyFill="1" applyBorder="1" applyAlignment="1" applyProtection="1">
      <alignment horizontal="justify" vertical="center"/>
      <protection locked="0"/>
    </xf>
    <xf numFmtId="0" fontId="5" fillId="0" borderId="7" xfId="1" applyFont="1" applyFill="1" applyBorder="1" applyAlignment="1" applyProtection="1">
      <alignment horizontal="justify" vertical="center"/>
      <protection locked="0"/>
    </xf>
    <xf numFmtId="0" fontId="5" fillId="0" borderId="14" xfId="1" applyFont="1" applyFill="1" applyBorder="1" applyAlignment="1" applyProtection="1">
      <alignment horizontal="justify" vertical="center"/>
      <protection locked="0"/>
    </xf>
    <xf numFmtId="0" fontId="5" fillId="0" borderId="0" xfId="1" applyFont="1" applyFill="1" applyBorder="1" applyAlignment="1" applyProtection="1">
      <alignment horizontal="justify" vertical="center"/>
      <protection locked="0"/>
    </xf>
    <xf numFmtId="0" fontId="5" fillId="0" borderId="1" xfId="1" applyFont="1" applyFill="1" applyBorder="1" applyAlignment="1" applyProtection="1">
      <alignment horizontal="justify" vertical="center"/>
      <protection locked="0"/>
    </xf>
    <xf numFmtId="0" fontId="5" fillId="0" borderId="2" xfId="1" applyFont="1" applyFill="1" applyBorder="1" applyAlignment="1" applyProtection="1">
      <alignment horizontal="justify" vertical="center"/>
      <protection locked="0"/>
    </xf>
    <xf numFmtId="0" fontId="5" fillId="0" borderId="13" xfId="1" applyFont="1" applyFill="1" applyBorder="1" applyAlignment="1" applyProtection="1">
      <alignment horizontal="justify" vertical="center"/>
      <protection locked="0"/>
    </xf>
    <xf numFmtId="0" fontId="5" fillId="0" borderId="15" xfId="1" applyFont="1" applyFill="1" applyBorder="1" applyAlignment="1" applyProtection="1">
      <alignment horizontal="justify" vertical="center"/>
      <protection locked="0"/>
    </xf>
    <xf numFmtId="0" fontId="8" fillId="0" borderId="0" xfId="1" applyFont="1" applyFill="1" applyBorder="1" applyAlignment="1" applyProtection="1">
      <alignment vertical="center"/>
    </xf>
    <xf numFmtId="0" fontId="8" fillId="0" borderId="13" xfId="1" applyFont="1" applyFill="1" applyBorder="1" applyAlignment="1" applyProtection="1">
      <alignment horizontal="left" vertical="top" wrapText="1"/>
    </xf>
    <xf numFmtId="0" fontId="11" fillId="0" borderId="9" xfId="1" applyFont="1" applyFill="1" applyBorder="1" applyAlignment="1" applyProtection="1">
      <alignment horizontal="justify" vertical="top" wrapText="1"/>
    </xf>
    <xf numFmtId="0" fontId="11" fillId="0" borderId="6" xfId="1" applyFont="1" applyFill="1" applyBorder="1" applyAlignment="1" applyProtection="1">
      <alignment horizontal="justify" vertical="top"/>
    </xf>
    <xf numFmtId="0" fontId="11" fillId="0" borderId="7" xfId="1" applyFont="1" applyFill="1" applyBorder="1" applyAlignment="1" applyProtection="1">
      <alignment horizontal="justify" vertical="top"/>
    </xf>
    <xf numFmtId="0" fontId="11" fillId="0" borderId="14" xfId="1" applyFont="1" applyFill="1" applyBorder="1" applyAlignment="1" applyProtection="1">
      <alignment horizontal="justify" vertical="top"/>
    </xf>
    <xf numFmtId="0" fontId="11" fillId="0" borderId="0" xfId="1" applyFont="1" applyFill="1" applyBorder="1" applyAlignment="1" applyProtection="1">
      <alignment horizontal="justify" vertical="top"/>
    </xf>
    <xf numFmtId="0" fontId="11" fillId="0" borderId="1" xfId="1" applyFont="1" applyFill="1" applyBorder="1" applyAlignment="1" applyProtection="1">
      <alignment horizontal="justify" vertical="top"/>
    </xf>
    <xf numFmtId="0" fontId="14" fillId="0" borderId="6" xfId="1" applyFont="1" applyFill="1" applyBorder="1" applyAlignment="1" applyProtection="1">
      <alignment horizontal="center" vertical="center"/>
    </xf>
    <xf numFmtId="0" fontId="11" fillId="0" borderId="9" xfId="1" applyFont="1" applyFill="1" applyBorder="1" applyAlignment="1" applyProtection="1">
      <alignment horizontal="left" vertical="center" wrapText="1"/>
    </xf>
    <xf numFmtId="0" fontId="11" fillId="0" borderId="6" xfId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" vertical="top"/>
    </xf>
    <xf numFmtId="0" fontId="14" fillId="0" borderId="6" xfId="1" applyFont="1" applyFill="1" applyBorder="1" applyAlignment="1" applyProtection="1">
      <alignment horizontal="center" vertical="top"/>
    </xf>
    <xf numFmtId="0" fontId="14" fillId="0" borderId="6" xfId="1" applyFont="1" applyFill="1" applyBorder="1" applyAlignment="1" applyProtection="1">
      <alignment horizontal="center"/>
    </xf>
    <xf numFmtId="0" fontId="14" fillId="0" borderId="0" xfId="1" applyFont="1" applyFill="1" applyBorder="1" applyAlignment="1" applyProtection="1">
      <alignment horizontal="left" vertical="top"/>
    </xf>
    <xf numFmtId="0" fontId="5" fillId="0" borderId="1" xfId="1" applyFont="1" applyFill="1" applyBorder="1" applyAlignment="1" applyProtection="1">
      <alignment horizontal="center"/>
    </xf>
    <xf numFmtId="0" fontId="11" fillId="0" borderId="9" xfId="1" applyFont="1" applyFill="1" applyBorder="1" applyAlignment="1" applyProtection="1">
      <alignment horizontal="left" wrapText="1"/>
    </xf>
    <xf numFmtId="0" fontId="11" fillId="0" borderId="6" xfId="1" applyFont="1" applyFill="1" applyBorder="1" applyAlignment="1" applyProtection="1">
      <alignment horizontal="left" wrapText="1"/>
    </xf>
    <xf numFmtId="0" fontId="7" fillId="0" borderId="0" xfId="1" applyFont="1" applyFill="1" applyBorder="1" applyAlignment="1" applyProtection="1">
      <alignment vertical="center" wrapText="1"/>
    </xf>
    <xf numFmtId="0" fontId="9" fillId="0" borderId="0" xfId="1" applyFont="1" applyFill="1" applyBorder="1" applyAlignment="1" applyProtection="1">
      <alignment wrapText="1"/>
    </xf>
    <xf numFmtId="0" fontId="8" fillId="0" borderId="0" xfId="1" applyFont="1" applyFill="1" applyBorder="1" applyAlignment="1" applyProtection="1">
      <alignment horizontal="center"/>
    </xf>
    <xf numFmtId="0" fontId="8" fillId="0" borderId="2" xfId="1" applyFont="1" applyFill="1" applyBorder="1" applyAlignment="1" applyProtection="1">
      <alignment horizontal="justify" vertical="center"/>
      <protection locked="0"/>
    </xf>
    <xf numFmtId="0" fontId="8" fillId="0" borderId="13" xfId="1" applyFont="1" applyFill="1" applyBorder="1" applyAlignment="1" applyProtection="1">
      <alignment horizontal="justify" vertical="center"/>
      <protection locked="0"/>
    </xf>
    <xf numFmtId="0" fontId="8" fillId="0" borderId="15" xfId="1" applyFont="1" applyFill="1" applyBorder="1" applyAlignment="1" applyProtection="1">
      <alignment horizontal="justify" vertical="center"/>
      <protection locked="0"/>
    </xf>
    <xf numFmtId="0" fontId="8" fillId="0" borderId="2" xfId="1" applyFont="1" applyFill="1" applyBorder="1" applyAlignment="1" applyProtection="1">
      <alignment horizontal="justify" vertical="center" wrapText="1"/>
      <protection locked="0"/>
    </xf>
    <xf numFmtId="0" fontId="8" fillId="0" borderId="13" xfId="1" applyFont="1" applyFill="1" applyBorder="1" applyAlignment="1" applyProtection="1">
      <alignment horizontal="justify" vertical="center" wrapText="1"/>
      <protection locked="0"/>
    </xf>
    <xf numFmtId="0" fontId="8" fillId="0" borderId="15" xfId="1" applyFont="1" applyFill="1" applyBorder="1" applyAlignment="1" applyProtection="1">
      <alignment horizontal="justify" vertical="center" wrapText="1"/>
      <protection locked="0"/>
    </xf>
    <xf numFmtId="0" fontId="14" fillId="0" borderId="9" xfId="1" applyFont="1" applyFill="1" applyBorder="1" applyAlignment="1" applyProtection="1">
      <alignment horizontal="left" vertical="top" wrapText="1"/>
    </xf>
    <xf numFmtId="0" fontId="14" fillId="0" borderId="6" xfId="1" applyFont="1" applyFill="1" applyBorder="1" applyAlignment="1" applyProtection="1">
      <alignment horizontal="left" vertical="top" wrapText="1"/>
    </xf>
    <xf numFmtId="0" fontId="14" fillId="0" borderId="7" xfId="1" applyFont="1" applyFill="1" applyBorder="1" applyAlignment="1" applyProtection="1">
      <alignment horizontal="left" vertical="top" wrapText="1"/>
    </xf>
    <xf numFmtId="0" fontId="14" fillId="0" borderId="9" xfId="1" applyFont="1" applyFill="1" applyBorder="1" applyAlignment="1" applyProtection="1">
      <alignment horizontal="left" vertical="top"/>
    </xf>
    <xf numFmtId="0" fontId="14" fillId="0" borderId="6" xfId="1" applyFont="1" applyFill="1" applyBorder="1" applyAlignment="1" applyProtection="1">
      <alignment horizontal="left" vertical="top"/>
    </xf>
    <xf numFmtId="0" fontId="14" fillId="0" borderId="7" xfId="1" applyFont="1" applyFill="1" applyBorder="1" applyAlignment="1" applyProtection="1">
      <alignment horizontal="left" vertical="top"/>
    </xf>
    <xf numFmtId="0" fontId="8" fillId="0" borderId="13" xfId="1" applyFont="1" applyFill="1" applyBorder="1" applyAlignment="1" applyProtection="1">
      <alignment horizontal="left" vertical="center" wrapText="1"/>
    </xf>
    <xf numFmtId="0" fontId="14" fillId="0" borderId="14" xfId="1" applyFont="1" applyFill="1" applyBorder="1" applyAlignment="1" applyProtection="1">
      <alignment horizontal="left" vertical="top"/>
    </xf>
    <xf numFmtId="0" fontId="14" fillId="0" borderId="1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justify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14" xfId="1" quotePrefix="1" applyFont="1" applyFill="1" applyBorder="1" applyAlignment="1" applyProtection="1">
      <alignment horizontal="center" vertical="center"/>
      <protection locked="0"/>
    </xf>
    <xf numFmtId="0" fontId="8" fillId="0" borderId="0" xfId="1" quotePrefix="1" applyFont="1" applyFill="1" applyBorder="1" applyAlignment="1" applyProtection="1">
      <alignment horizontal="center" vertical="center"/>
      <protection locked="0"/>
    </xf>
    <xf numFmtId="0" fontId="8" fillId="0" borderId="1" xfId="1" quotePrefix="1" applyFont="1" applyFill="1" applyBorder="1" applyAlignment="1" applyProtection="1">
      <alignment horizontal="center" vertical="center"/>
      <protection locked="0"/>
    </xf>
    <xf numFmtId="0" fontId="8" fillId="0" borderId="14" xfId="1" applyFont="1" applyFill="1" applyBorder="1" applyAlignment="1" applyProtection="1">
      <alignment horizontal="justify" vertical="center"/>
      <protection locked="0"/>
    </xf>
    <xf numFmtId="0" fontId="8" fillId="0" borderId="0" xfId="1" applyFont="1" applyFill="1" applyBorder="1" applyAlignment="1" applyProtection="1">
      <alignment horizontal="justify" vertical="center"/>
      <protection locked="0"/>
    </xf>
    <xf numFmtId="0" fontId="8" fillId="0" borderId="1" xfId="1" applyFont="1" applyFill="1" applyBorder="1" applyAlignment="1" applyProtection="1">
      <alignment horizontal="justify" vertical="center"/>
      <protection locked="0"/>
    </xf>
    <xf numFmtId="0" fontId="8" fillId="0" borderId="1" xfId="1" applyFont="1" applyFill="1" applyBorder="1" applyAlignment="1" applyProtection="1">
      <alignment horizontal="left" vertical="center"/>
    </xf>
    <xf numFmtId="0" fontId="16" fillId="0" borderId="6" xfId="1" applyFont="1" applyFill="1" applyBorder="1" applyAlignment="1" applyProtection="1">
      <alignment horizontal="left" vertical="top"/>
    </xf>
    <xf numFmtId="0" fontId="16" fillId="0" borderId="7" xfId="1" applyFont="1" applyFill="1" applyBorder="1" applyAlignment="1" applyProtection="1">
      <alignment horizontal="left" vertical="top"/>
    </xf>
    <xf numFmtId="0" fontId="8" fillId="0" borderId="8" xfId="15" applyFont="1" applyFill="1" applyBorder="1" applyAlignment="1" applyProtection="1">
      <alignment horizontal="center" vertical="center" wrapText="1"/>
    </xf>
    <xf numFmtId="0" fontId="8" fillId="0" borderId="8" xfId="15" applyFont="1" applyFill="1" applyBorder="1" applyAlignment="1" applyProtection="1">
      <alignment horizontal="justify" vertical="center"/>
      <protection locked="0"/>
    </xf>
    <xf numFmtId="0" fontId="8" fillId="0" borderId="10" xfId="15" applyFont="1" applyFill="1" applyBorder="1" applyAlignment="1" applyProtection="1">
      <alignment horizontal="justify" vertical="center"/>
      <protection locked="0"/>
    </xf>
    <xf numFmtId="0" fontId="8" fillId="0" borderId="11" xfId="15" applyFont="1" applyFill="1" applyBorder="1" applyAlignment="1" applyProtection="1">
      <alignment horizontal="justify" vertical="center"/>
      <protection locked="0"/>
    </xf>
    <xf numFmtId="0" fontId="8" fillId="0" borderId="12" xfId="15" applyFont="1" applyFill="1" applyBorder="1" applyAlignment="1" applyProtection="1">
      <alignment horizontal="justify" vertical="center"/>
      <protection locked="0"/>
    </xf>
    <xf numFmtId="0" fontId="8" fillId="0" borderId="8" xfId="15" applyFont="1" applyFill="1" applyBorder="1" applyAlignment="1" applyProtection="1">
      <alignment horizontal="center" vertical="center" wrapText="1"/>
      <protection locked="0"/>
    </xf>
    <xf numFmtId="0" fontId="8" fillId="0" borderId="8" xfId="15" applyFont="1" applyFill="1" applyBorder="1" applyAlignment="1" applyProtection="1">
      <alignment horizontal="justify" vertical="center" wrapText="1"/>
      <protection locked="0"/>
    </xf>
    <xf numFmtId="0" fontId="8" fillId="0" borderId="10" xfId="15" applyFont="1" applyFill="1" applyBorder="1" applyAlignment="1" applyProtection="1">
      <alignment horizontal="justify" vertical="center" wrapText="1"/>
      <protection locked="0"/>
    </xf>
    <xf numFmtId="0" fontId="8" fillId="0" borderId="11" xfId="15" applyFont="1" applyFill="1" applyBorder="1" applyAlignment="1" applyProtection="1">
      <alignment horizontal="justify" vertical="center" wrapText="1"/>
      <protection locked="0"/>
    </xf>
    <xf numFmtId="0" fontId="8" fillId="0" borderId="12" xfId="15" applyFont="1" applyFill="1" applyBorder="1" applyAlignment="1" applyProtection="1">
      <alignment horizontal="justify" vertical="center" wrapText="1"/>
      <protection locked="0"/>
    </xf>
    <xf numFmtId="0" fontId="14" fillId="0" borderId="11" xfId="1" applyFont="1" applyFill="1" applyBorder="1" applyAlignment="1" applyProtection="1">
      <alignment horizontal="left" vertical="top" wrapText="1"/>
    </xf>
    <xf numFmtId="0" fontId="16" fillId="0" borderId="11" xfId="1" applyFont="1" applyFill="1" applyBorder="1" applyAlignment="1" applyProtection="1">
      <alignment horizontal="left" wrapText="1"/>
    </xf>
    <xf numFmtId="0" fontId="8" fillId="0" borderId="6" xfId="1" applyFont="1" applyFill="1" applyBorder="1" applyAlignment="1" applyProtection="1">
      <alignment horizontal="justify" vertical="center" wrapText="1"/>
    </xf>
    <xf numFmtId="0" fontId="16" fillId="0" borderId="8" xfId="15" applyFont="1" applyFill="1" applyBorder="1" applyAlignment="1" applyProtection="1">
      <alignment horizontal="center" vertical="center"/>
    </xf>
    <xf numFmtId="0" fontId="14" fillId="0" borderId="8" xfId="15" applyFont="1" applyFill="1" applyBorder="1" applyAlignment="1" applyProtection="1">
      <alignment horizontal="center" vertical="center" wrapText="1"/>
    </xf>
    <xf numFmtId="0" fontId="14" fillId="0" borderId="10" xfId="15" applyFont="1" applyFill="1" applyBorder="1" applyAlignment="1" applyProtection="1">
      <alignment horizontal="center" vertical="center"/>
    </xf>
    <xf numFmtId="0" fontId="14" fillId="0" borderId="11" xfId="15" applyFont="1" applyFill="1" applyBorder="1" applyAlignment="1" applyProtection="1">
      <alignment horizontal="center" vertical="center"/>
    </xf>
    <xf numFmtId="0" fontId="14" fillId="0" borderId="12" xfId="15" applyFont="1" applyFill="1" applyBorder="1" applyAlignment="1" applyProtection="1">
      <alignment horizontal="center" vertical="center"/>
    </xf>
    <xf numFmtId="0" fontId="14" fillId="0" borderId="5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1" xfId="1" applyFont="1" applyFill="1" applyBorder="1" applyAlignment="1" applyProtection="1">
      <alignment horizontal="justify" vertical="center" wrapText="1"/>
    </xf>
    <xf numFmtId="0" fontId="8" fillId="0" borderId="2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center"/>
    </xf>
    <xf numFmtId="0" fontId="8" fillId="0" borderId="15" xfId="1" applyFont="1" applyFill="1" applyBorder="1" applyAlignment="1" applyProtection="1">
      <alignment horizontal="center" vertical="center"/>
    </xf>
    <xf numFmtId="0" fontId="29" fillId="0" borderId="14" xfId="15" applyFont="1" applyFill="1" applyBorder="1" applyAlignment="1" applyProtection="1">
      <alignment horizontal="justify" vertical="top" wrapText="1"/>
    </xf>
    <xf numFmtId="0" fontId="29" fillId="0" borderId="0" xfId="15" applyFont="1" applyFill="1" applyBorder="1" applyAlignment="1" applyProtection="1">
      <alignment horizontal="justify" vertical="top" wrapText="1"/>
    </xf>
    <xf numFmtId="0" fontId="29" fillId="0" borderId="1" xfId="15" applyFont="1" applyFill="1" applyBorder="1" applyAlignment="1" applyProtection="1">
      <alignment horizontal="justify" vertical="top" wrapText="1"/>
    </xf>
    <xf numFmtId="0" fontId="8" fillId="0" borderId="1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horizontal="center" vertical="top" wrapText="1"/>
    </xf>
    <xf numFmtId="0" fontId="11" fillId="0" borderId="9" xfId="1" applyFont="1" applyFill="1" applyBorder="1" applyAlignment="1" applyProtection="1">
      <alignment horizontal="left" vertical="top"/>
    </xf>
    <xf numFmtId="0" fontId="11" fillId="0" borderId="6" xfId="1" applyFont="1" applyFill="1" applyBorder="1" applyAlignment="1" applyProtection="1">
      <alignment horizontal="left" vertical="top"/>
    </xf>
    <xf numFmtId="0" fontId="11" fillId="0" borderId="7" xfId="1" applyFont="1" applyFill="1" applyBorder="1" applyAlignment="1" applyProtection="1">
      <alignment horizontal="left" vertical="top"/>
    </xf>
    <xf numFmtId="0" fontId="50" fillId="0" borderId="9" xfId="1" applyFont="1" applyFill="1" applyBorder="1" applyAlignment="1" applyProtection="1">
      <alignment horizontal="center" vertical="center" wrapText="1"/>
    </xf>
    <xf numFmtId="0" fontId="50" fillId="0" borderId="6" xfId="1" applyFont="1" applyFill="1" applyBorder="1" applyAlignment="1" applyProtection="1">
      <alignment horizontal="center" vertical="center" wrapText="1"/>
    </xf>
    <xf numFmtId="0" fontId="50" fillId="0" borderId="7" xfId="1" applyFont="1" applyFill="1" applyBorder="1" applyAlignment="1" applyProtection="1">
      <alignment horizontal="center" vertical="center" wrapText="1"/>
    </xf>
    <xf numFmtId="0" fontId="50" fillId="0" borderId="14" xfId="1" applyFont="1" applyFill="1" applyBorder="1" applyAlignment="1" applyProtection="1">
      <alignment horizontal="center" vertical="center" wrapText="1"/>
    </xf>
    <xf numFmtId="0" fontId="50" fillId="0" borderId="0" xfId="1" applyFont="1" applyFill="1" applyBorder="1" applyAlignment="1" applyProtection="1">
      <alignment horizontal="center" vertical="center" wrapText="1"/>
    </xf>
    <xf numFmtId="0" fontId="50" fillId="0" borderId="1" xfId="1" applyFont="1" applyFill="1" applyBorder="1" applyAlignment="1" applyProtection="1">
      <alignment horizontal="center" vertical="center" wrapText="1"/>
    </xf>
    <xf numFmtId="0" fontId="14" fillId="0" borderId="14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center" vertical="center" wrapText="1"/>
    </xf>
    <xf numFmtId="0" fontId="14" fillId="0" borderId="1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 wrapText="1"/>
    </xf>
    <xf numFmtId="0" fontId="8" fillId="0" borderId="11" xfId="1" applyFont="1" applyFill="1" applyBorder="1" applyAlignment="1" applyProtection="1">
      <alignment horizontal="center" vertical="center" wrapText="1"/>
    </xf>
    <xf numFmtId="0" fontId="8" fillId="0" borderId="12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left" vertical="center" wrapText="1"/>
    </xf>
    <xf numFmtId="0" fontId="16" fillId="0" borderId="1" xfId="1" applyFont="1" applyFill="1" applyBorder="1" applyAlignment="1" applyProtection="1">
      <alignment horizontal="left" vertical="center" wrapText="1"/>
    </xf>
    <xf numFmtId="0" fontId="14" fillId="0" borderId="10" xfId="1" applyFont="1" applyFill="1" applyBorder="1" applyAlignment="1" applyProtection="1">
      <alignment horizontal="center" vertical="center" wrapText="1"/>
    </xf>
    <xf numFmtId="0" fontId="14" fillId="0" borderId="12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14" fillId="0" borderId="2" xfId="1" applyFont="1" applyFill="1" applyBorder="1" applyAlignment="1" applyProtection="1">
      <alignment horizontal="center" vertical="center" wrapText="1"/>
    </xf>
    <xf numFmtId="0" fontId="14" fillId="0" borderId="13" xfId="1" applyFont="1" applyFill="1" applyBorder="1" applyAlignment="1" applyProtection="1">
      <alignment horizontal="center" vertical="center" wrapText="1"/>
    </xf>
    <xf numFmtId="0" fontId="14" fillId="0" borderId="15" xfId="1" applyFont="1" applyFill="1" applyBorder="1" applyAlignment="1" applyProtection="1">
      <alignment horizontal="center" vertical="center" wrapText="1"/>
    </xf>
    <xf numFmtId="0" fontId="23" fillId="0" borderId="10" xfId="1" applyFont="1" applyFill="1" applyBorder="1" applyAlignment="1" applyProtection="1">
      <alignment horizontal="left" vertical="center" wrapText="1"/>
    </xf>
    <xf numFmtId="0" fontId="23" fillId="0" borderId="11" xfId="1" applyFont="1" applyFill="1" applyBorder="1" applyAlignment="1" applyProtection="1">
      <alignment horizontal="left" vertical="center" wrapText="1"/>
    </xf>
    <xf numFmtId="0" fontId="23" fillId="0" borderId="12" xfId="1" applyFont="1" applyFill="1" applyBorder="1" applyAlignment="1" applyProtection="1">
      <alignment horizontal="left" vertical="center" wrapText="1"/>
    </xf>
    <xf numFmtId="0" fontId="11" fillId="0" borderId="9" xfId="1" applyFont="1" applyFill="1" applyBorder="1" applyAlignment="1" applyProtection="1">
      <alignment horizontal="left"/>
    </xf>
    <xf numFmtId="0" fontId="11" fillId="0" borderId="6" xfId="1" applyFont="1" applyFill="1" applyBorder="1" applyAlignment="1" applyProtection="1">
      <alignment horizontal="left"/>
    </xf>
    <xf numFmtId="0" fontId="11" fillId="0" borderId="7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horizontal="left" vertical="center" wrapText="1"/>
    </xf>
    <xf numFmtId="0" fontId="8" fillId="0" borderId="0" xfId="1" applyFont="1" applyFill="1" applyAlignment="1" applyProtection="1">
      <alignment horizontal="left" vertical="top" wrapText="1"/>
    </xf>
    <xf numFmtId="0" fontId="8" fillId="0" borderId="10" xfId="15" applyFont="1" applyFill="1" applyBorder="1" applyAlignment="1" applyProtection="1">
      <alignment horizontal="center" vertical="center" wrapText="1"/>
      <protection locked="0"/>
    </xf>
    <xf numFmtId="0" fontId="8" fillId="0" borderId="11" xfId="15" applyFont="1" applyFill="1" applyBorder="1" applyAlignment="1" applyProtection="1">
      <alignment horizontal="center" vertical="center" wrapText="1"/>
      <protection locked="0"/>
    </xf>
    <xf numFmtId="0" fontId="8" fillId="0" borderId="12" xfId="15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justify" vertical="center" wrapText="1"/>
      <protection locked="0"/>
    </xf>
    <xf numFmtId="0" fontId="5" fillId="0" borderId="6" xfId="1" applyFont="1" applyFill="1" applyBorder="1" applyAlignment="1" applyProtection="1">
      <alignment horizontal="justify" vertical="center" wrapText="1"/>
      <protection locked="0"/>
    </xf>
    <xf numFmtId="0" fontId="5" fillId="0" borderId="7" xfId="1" applyFont="1" applyFill="1" applyBorder="1" applyAlignment="1" applyProtection="1">
      <alignment horizontal="justify" vertical="center" wrapText="1"/>
      <protection locked="0"/>
    </xf>
    <xf numFmtId="0" fontId="5" fillId="0" borderId="14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1" xfId="1" applyFont="1" applyFill="1" applyBorder="1" applyAlignment="1" applyProtection="1">
      <alignment horizontal="justify" vertical="center" wrapText="1"/>
      <protection locked="0"/>
    </xf>
    <xf numFmtId="0" fontId="5" fillId="0" borderId="2" xfId="1" applyFont="1" applyFill="1" applyBorder="1" applyAlignment="1" applyProtection="1">
      <alignment horizontal="justify" vertical="center" wrapText="1"/>
      <protection locked="0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15" xfId="1" applyFont="1" applyFill="1" applyBorder="1" applyAlignment="1" applyProtection="1">
      <alignment horizontal="justify" vertical="center" wrapText="1"/>
      <protection locked="0"/>
    </xf>
    <xf numFmtId="0" fontId="8" fillId="0" borderId="0" xfId="15" applyFont="1" applyFill="1" applyBorder="1" applyAlignment="1" applyProtection="1">
      <alignment horizontal="left" vertical="top" wrapText="1"/>
    </xf>
    <xf numFmtId="0" fontId="8" fillId="0" borderId="1" xfId="15" applyFont="1" applyFill="1" applyBorder="1" applyAlignment="1" applyProtection="1">
      <alignment horizontal="left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 vertical="center"/>
    </xf>
    <xf numFmtId="0" fontId="5" fillId="0" borderId="10" xfId="1" applyFont="1" applyFill="1" applyBorder="1" applyAlignment="1" applyProtection="1">
      <alignment horizontal="right" vertical="center" indent="2"/>
    </xf>
    <xf numFmtId="0" fontId="5" fillId="0" borderId="11" xfId="1" applyFont="1" applyFill="1" applyBorder="1" applyAlignment="1" applyProtection="1">
      <alignment horizontal="right" vertical="center" indent="2"/>
    </xf>
    <xf numFmtId="0" fontId="5" fillId="0" borderId="12" xfId="1" applyFont="1" applyFill="1" applyBorder="1" applyAlignment="1" applyProtection="1">
      <alignment horizontal="right" vertical="center" indent="2"/>
    </xf>
    <xf numFmtId="0" fontId="12" fillId="0" borderId="0" xfId="1" applyFont="1" applyFill="1" applyBorder="1" applyAlignment="1" applyProtection="1">
      <alignment horizontal="left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alignment horizontal="left"/>
    </xf>
    <xf numFmtId="0" fontId="8" fillId="0" borderId="9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47" fillId="0" borderId="0" xfId="1" applyFont="1" applyFill="1" applyBorder="1" applyAlignment="1" applyProtection="1">
      <alignment horizontal="left" vertical="center" wrapText="1"/>
    </xf>
    <xf numFmtId="0" fontId="12" fillId="0" borderId="10" xfId="1" applyFont="1" applyFill="1" applyBorder="1" applyAlignment="1" applyProtection="1">
      <alignment horizontal="left" vertical="center"/>
    </xf>
    <xf numFmtId="0" fontId="12" fillId="0" borderId="11" xfId="1" applyFont="1" applyFill="1" applyBorder="1" applyAlignment="1" applyProtection="1">
      <alignment horizontal="left" vertical="center"/>
    </xf>
    <xf numFmtId="0" fontId="12" fillId="0" borderId="12" xfId="1" applyFont="1" applyFill="1" applyBorder="1" applyAlignment="1" applyProtection="1">
      <alignment horizontal="left" vertical="center"/>
    </xf>
    <xf numFmtId="49" fontId="12" fillId="0" borderId="11" xfId="1" applyNumberFormat="1" applyFont="1" applyFill="1" applyBorder="1" applyAlignment="1" applyProtection="1">
      <alignment vertical="center"/>
      <protection locked="0"/>
    </xf>
    <xf numFmtId="49" fontId="12" fillId="0" borderId="12" xfId="1" applyNumberFormat="1" applyFont="1" applyFill="1" applyBorder="1" applyAlignment="1" applyProtection="1">
      <alignment vertical="center"/>
      <protection locked="0"/>
    </xf>
    <xf numFmtId="0" fontId="12" fillId="0" borderId="11" xfId="1" applyFont="1" applyFill="1" applyBorder="1" applyAlignment="1" applyProtection="1">
      <alignment vertical="center"/>
    </xf>
    <xf numFmtId="0" fontId="12" fillId="0" borderId="12" xfId="1" applyFont="1" applyFill="1" applyBorder="1" applyAlignment="1" applyProtection="1">
      <alignment vertical="center"/>
    </xf>
    <xf numFmtId="0" fontId="12" fillId="0" borderId="10" xfId="8" applyFont="1" applyFill="1" applyBorder="1" applyAlignment="1" applyProtection="1">
      <alignment horizontal="left" vertical="center" wrapText="1"/>
    </xf>
    <xf numFmtId="0" fontId="12" fillId="0" borderId="11" xfId="8" applyFont="1" applyFill="1" applyBorder="1" applyAlignment="1" applyProtection="1">
      <alignment horizontal="left" vertical="center" wrapText="1"/>
    </xf>
    <xf numFmtId="0" fontId="12" fillId="0" borderId="12" xfId="8" applyFont="1" applyFill="1" applyBorder="1" applyAlignment="1" applyProtection="1">
      <alignment horizontal="left" vertical="center" wrapText="1"/>
    </xf>
    <xf numFmtId="0" fontId="12" fillId="0" borderId="10" xfId="1" applyFont="1" applyFill="1" applyBorder="1" applyAlignment="1" applyProtection="1">
      <alignment horizontal="left" vertical="center"/>
      <protection locked="0"/>
    </xf>
    <xf numFmtId="0" fontId="12" fillId="0" borderId="11" xfId="1" applyFont="1" applyFill="1" applyBorder="1" applyAlignment="1" applyProtection="1">
      <alignment horizontal="left" vertical="center"/>
      <protection locked="0"/>
    </xf>
    <xf numFmtId="0" fontId="12" fillId="0" borderId="12" xfId="1" applyFont="1" applyFill="1" applyBorder="1" applyAlignment="1" applyProtection="1">
      <alignment horizontal="left" vertical="center"/>
      <protection locked="0"/>
    </xf>
    <xf numFmtId="49" fontId="12" fillId="0" borderId="5" xfId="1" applyNumberFormat="1" applyFont="1" applyFill="1" applyBorder="1" applyAlignment="1" applyProtection="1">
      <alignment horizontal="center" vertical="center" wrapText="1"/>
    </xf>
    <xf numFmtId="49" fontId="12" fillId="0" borderId="4" xfId="1" applyNumberFormat="1" applyFont="1" applyFill="1" applyBorder="1" applyAlignment="1" applyProtection="1">
      <alignment horizontal="center" vertical="center" wrapText="1"/>
    </xf>
    <xf numFmtId="49" fontId="12" fillId="0" borderId="3" xfId="1" applyNumberFormat="1" applyFont="1" applyFill="1" applyBorder="1" applyAlignment="1" applyProtection="1">
      <alignment horizontal="center" vertical="center" wrapText="1"/>
    </xf>
    <xf numFmtId="164" fontId="12" fillId="0" borderId="12" xfId="1" applyNumberFormat="1" applyFont="1" applyFill="1" applyBorder="1" applyAlignment="1" applyProtection="1">
      <alignment horizontal="center" vertical="center" wrapText="1"/>
    </xf>
    <xf numFmtId="164" fontId="12" fillId="0" borderId="8" xfId="1" applyNumberFormat="1" applyFont="1" applyFill="1" applyBorder="1" applyAlignment="1" applyProtection="1">
      <alignment horizontal="center" vertical="center" wrapText="1"/>
    </xf>
    <xf numFmtId="0" fontId="12" fillId="0" borderId="9" xfId="1" applyFont="1" applyFill="1" applyBorder="1" applyAlignment="1" applyProtection="1">
      <alignment horizontal="justify" vertical="center"/>
    </xf>
    <xf numFmtId="0" fontId="12" fillId="0" borderId="6" xfId="1" applyFont="1" applyFill="1" applyBorder="1" applyAlignment="1" applyProtection="1">
      <alignment horizontal="justify" vertical="center"/>
    </xf>
    <xf numFmtId="0" fontId="12" fillId="0" borderId="7" xfId="1" applyFont="1" applyFill="1" applyBorder="1" applyAlignment="1" applyProtection="1">
      <alignment horizontal="justify" vertical="center"/>
    </xf>
    <xf numFmtId="0" fontId="12" fillId="0" borderId="6" xfId="1" applyFont="1" applyFill="1" applyBorder="1" applyAlignment="1" applyProtection="1">
      <alignment horizontal="left" vertical="center"/>
    </xf>
    <xf numFmtId="0" fontId="12" fillId="0" borderId="13" xfId="1" applyFont="1" applyFill="1" applyBorder="1" applyAlignment="1" applyProtection="1">
      <alignment horizontal="left" vertical="center"/>
    </xf>
    <xf numFmtId="0" fontId="12" fillId="0" borderId="15" xfId="1" applyFont="1" applyFill="1" applyBorder="1" applyAlignment="1" applyProtection="1">
      <alignment horizontal="left" vertical="center"/>
    </xf>
    <xf numFmtId="49" fontId="12" fillId="0" borderId="11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11" xfId="1" applyNumberFormat="1" applyFont="1" applyFill="1" applyBorder="1" applyAlignment="1" applyProtection="1">
      <alignment horizontal="center" vertical="center"/>
      <protection locked="0"/>
    </xf>
    <xf numFmtId="49" fontId="12" fillId="0" borderId="12" xfId="1" applyNumberFormat="1" applyFont="1" applyFill="1" applyBorder="1" applyAlignment="1" applyProtection="1">
      <alignment horizontal="center" vertical="center"/>
      <protection locked="0"/>
    </xf>
    <xf numFmtId="49" fontId="12" fillId="0" borderId="11" xfId="1" applyNumberFormat="1" applyFont="1" applyFill="1" applyBorder="1" applyAlignment="1" applyProtection="1">
      <alignment horizontal="left" vertical="center"/>
      <protection locked="0"/>
    </xf>
    <xf numFmtId="49" fontId="12" fillId="0" borderId="12" xfId="1" applyNumberFormat="1" applyFont="1" applyFill="1" applyBorder="1" applyAlignment="1" applyProtection="1">
      <alignment horizontal="left" vertical="center"/>
      <protection locked="0"/>
    </xf>
    <xf numFmtId="0" fontId="11" fillId="0" borderId="10" xfId="1" applyFont="1" applyFill="1" applyBorder="1" applyAlignment="1" applyProtection="1">
      <alignment horizontal="left" vertical="center" wrapText="1"/>
    </xf>
    <xf numFmtId="0" fontId="11" fillId="0" borderId="11" xfId="1" applyFont="1" applyFill="1" applyBorder="1" applyAlignment="1" applyProtection="1">
      <alignment horizontal="left" vertical="center" wrapText="1"/>
    </xf>
    <xf numFmtId="0" fontId="11" fillId="0" borderId="12" xfId="1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Fill="1" applyBorder="1" applyAlignment="1" applyProtection="1">
      <alignment horizontal="center" vertical="center"/>
    </xf>
    <xf numFmtId="0" fontId="12" fillId="0" borderId="10" xfId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 wrapText="1"/>
    </xf>
    <xf numFmtId="0" fontId="12" fillId="0" borderId="5" xfId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 applyProtection="1">
      <alignment horizontal="center" vertical="center" wrapText="1"/>
    </xf>
    <xf numFmtId="0" fontId="12" fillId="0" borderId="3" xfId="1" applyFont="1" applyFill="1" applyBorder="1" applyAlignment="1" applyProtection="1">
      <alignment horizontal="center" vertical="center" wrapText="1"/>
    </xf>
    <xf numFmtId="164" fontId="12" fillId="0" borderId="9" xfId="1" applyNumberFormat="1" applyFont="1" applyFill="1" applyBorder="1" applyAlignment="1" applyProtection="1">
      <alignment horizontal="center" vertical="center" wrapText="1"/>
    </xf>
    <xf numFmtId="164" fontId="12" fillId="0" borderId="6" xfId="1" applyNumberFormat="1" applyFont="1" applyFill="1" applyBorder="1" applyAlignment="1" applyProtection="1">
      <alignment horizontal="center" vertical="center" wrapText="1"/>
    </xf>
    <xf numFmtId="164" fontId="12" fillId="0" borderId="7" xfId="1" applyNumberFormat="1" applyFont="1" applyFill="1" applyBorder="1" applyAlignment="1" applyProtection="1">
      <alignment horizontal="center" vertical="center" wrapText="1"/>
    </xf>
    <xf numFmtId="164" fontId="12" fillId="0" borderId="14" xfId="1" applyNumberFormat="1" applyFont="1" applyFill="1" applyBorder="1" applyAlignment="1" applyProtection="1">
      <alignment horizontal="center" vertical="center" wrapText="1"/>
    </xf>
    <xf numFmtId="164" fontId="12" fillId="0" borderId="0" xfId="1" applyNumberFormat="1" applyFont="1" applyFill="1" applyBorder="1" applyAlignment="1" applyProtection="1">
      <alignment horizontal="center" vertical="center" wrapText="1"/>
    </xf>
    <xf numFmtId="164" fontId="12" fillId="0" borderId="1" xfId="1" applyNumberFormat="1" applyFont="1" applyFill="1" applyBorder="1" applyAlignment="1" applyProtection="1">
      <alignment horizontal="center" vertical="center" wrapText="1"/>
    </xf>
    <xf numFmtId="164" fontId="12" fillId="0" borderId="5" xfId="1" applyNumberFormat="1" applyFont="1" applyFill="1" applyBorder="1" applyAlignment="1" applyProtection="1">
      <alignment horizontal="center" vertical="center" wrapText="1"/>
    </xf>
    <xf numFmtId="164" fontId="12" fillId="0" borderId="4" xfId="1" applyNumberFormat="1" applyFont="1" applyFill="1" applyBorder="1" applyAlignment="1" applyProtection="1">
      <alignment horizontal="center" vertical="center" wrapText="1"/>
    </xf>
    <xf numFmtId="164" fontId="12" fillId="0" borderId="3" xfId="1" applyNumberFormat="1" applyFont="1" applyFill="1" applyBorder="1" applyAlignment="1" applyProtection="1">
      <alignment horizontal="center" vertical="center" wrapText="1"/>
    </xf>
    <xf numFmtId="0" fontId="14" fillId="0" borderId="5" xfId="1" applyFont="1" applyFill="1" applyBorder="1" applyAlignment="1" applyProtection="1">
      <alignment horizontal="justify" vertical="center" wrapText="1"/>
    </xf>
    <xf numFmtId="0" fontId="14" fillId="0" borderId="4" xfId="1" applyFont="1" applyFill="1" applyBorder="1" applyAlignment="1" applyProtection="1">
      <alignment horizontal="justify" vertical="center" wrapText="1"/>
    </xf>
    <xf numFmtId="0" fontId="14" fillId="0" borderId="3" xfId="1" applyFont="1" applyFill="1" applyBorder="1" applyAlignment="1" applyProtection="1">
      <alignment horizontal="justify" vertical="center" wrapText="1"/>
    </xf>
    <xf numFmtId="0" fontId="14" fillId="0" borderId="10" xfId="1" applyFont="1" applyFill="1" applyBorder="1" applyAlignment="1" applyProtection="1">
      <alignment horizontal="justify" vertical="center" wrapText="1"/>
    </xf>
    <xf numFmtId="0" fontId="14" fillId="0" borderId="12" xfId="1" applyFont="1" applyFill="1" applyBorder="1" applyAlignment="1" applyProtection="1">
      <alignment horizontal="justify" vertical="center" wrapText="1"/>
    </xf>
    <xf numFmtId="0" fontId="12" fillId="0" borderId="10" xfId="1" applyFont="1" applyFill="1" applyBorder="1" applyAlignment="1" applyProtection="1">
      <alignment horizontal="justify" vertical="center" wrapText="1"/>
      <protection locked="0"/>
    </xf>
    <xf numFmtId="0" fontId="12" fillId="0" borderId="11" xfId="1" applyFont="1" applyFill="1" applyBorder="1" applyAlignment="1" applyProtection="1">
      <alignment horizontal="justify" vertical="center" wrapText="1"/>
      <protection locked="0"/>
    </xf>
    <xf numFmtId="0" fontId="12" fillId="0" borderId="12" xfId="1" applyFont="1" applyFill="1" applyBorder="1" applyAlignment="1" applyProtection="1">
      <alignment horizontal="justify" vertical="center" wrapText="1"/>
      <protection locked="0"/>
    </xf>
    <xf numFmtId="0" fontId="10" fillId="0" borderId="10" xfId="1" quotePrefix="1" applyFont="1" applyFill="1" applyBorder="1" applyAlignment="1" applyProtection="1">
      <alignment horizontal="center" vertical="center" wrapText="1"/>
    </xf>
    <xf numFmtId="0" fontId="10" fillId="0" borderId="12" xfId="1" quotePrefix="1" applyFont="1" applyFill="1" applyBorder="1" applyAlignment="1" applyProtection="1">
      <alignment horizontal="center" vertical="center" wrapText="1"/>
    </xf>
    <xf numFmtId="0" fontId="14" fillId="0" borderId="7" xfId="1" applyFont="1" applyFill="1" applyBorder="1" applyAlignment="1" applyProtection="1">
      <alignment horizontal="justify" vertical="center" wrapText="1"/>
    </xf>
    <xf numFmtId="0" fontId="14" fillId="0" borderId="15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8" fillId="0" borderId="10" xfId="1" applyFont="1" applyFill="1" applyBorder="1" applyAlignment="1" applyProtection="1">
      <alignment horizontal="left" vertical="center"/>
    </xf>
    <xf numFmtId="0" fontId="8" fillId="0" borderId="11" xfId="1" applyFont="1" applyFill="1" applyBorder="1" applyAlignment="1" applyProtection="1">
      <alignment horizontal="left" vertical="center"/>
    </xf>
    <xf numFmtId="0" fontId="14" fillId="0" borderId="11" xfId="1" applyFont="1" applyFill="1" applyBorder="1" applyAlignment="1" applyProtection="1">
      <alignment horizontal="center" vertical="center" wrapText="1"/>
    </xf>
    <xf numFmtId="0" fontId="16" fillId="0" borderId="5" xfId="1" applyFont="1" applyFill="1" applyBorder="1" applyAlignment="1" applyProtection="1">
      <alignment horizontal="center" vertical="center"/>
    </xf>
    <xf numFmtId="0" fontId="16" fillId="0" borderId="4" xfId="1" applyFont="1" applyFill="1" applyBorder="1" applyAlignment="1" applyProtection="1">
      <alignment horizontal="center" vertical="center"/>
    </xf>
    <xf numFmtId="0" fontId="16" fillId="0" borderId="3" xfId="1" applyFont="1" applyFill="1" applyBorder="1" applyAlignment="1" applyProtection="1">
      <alignment horizontal="center" vertical="center"/>
    </xf>
    <xf numFmtId="0" fontId="14" fillId="0" borderId="2" xfId="1" applyFont="1" applyFill="1" applyBorder="1" applyAlignment="1" applyProtection="1">
      <alignment horizontal="justify" vertical="center" wrapText="1"/>
    </xf>
    <xf numFmtId="0" fontId="12" fillId="0" borderId="2" xfId="1" applyFont="1" applyFill="1" applyBorder="1" applyAlignment="1" applyProtection="1">
      <alignment horizontal="justify" vertical="center" wrapText="1"/>
      <protection locked="0"/>
    </xf>
    <xf numFmtId="0" fontId="12" fillId="0" borderId="13" xfId="1" applyFont="1" applyFill="1" applyBorder="1" applyAlignment="1" applyProtection="1">
      <alignment horizontal="justify" vertical="center" wrapText="1"/>
      <protection locked="0"/>
    </xf>
    <xf numFmtId="0" fontId="12" fillId="0" borderId="15" xfId="1" applyFont="1" applyFill="1" applyBorder="1" applyAlignment="1" applyProtection="1">
      <alignment horizontal="justify" vertical="center" wrapText="1"/>
      <protection locked="0"/>
    </xf>
    <xf numFmtId="0" fontId="8" fillId="0" borderId="10" xfId="1" applyFont="1" applyFill="1" applyBorder="1" applyAlignment="1" applyProtection="1">
      <alignment horizontal="justify" vertical="center" wrapText="1"/>
      <protection locked="0"/>
    </xf>
    <xf numFmtId="0" fontId="8" fillId="0" borderId="11" xfId="1" applyFont="1" applyFill="1" applyBorder="1" applyAlignment="1" applyProtection="1">
      <alignment horizontal="justify" vertical="center" wrapText="1"/>
      <protection locked="0"/>
    </xf>
    <xf numFmtId="0" fontId="8" fillId="0" borderId="12" xfId="1" applyFont="1" applyFill="1" applyBorder="1" applyAlignment="1" applyProtection="1">
      <alignment horizontal="justify" vertical="center" wrapText="1"/>
      <protection locked="0"/>
    </xf>
    <xf numFmtId="0" fontId="10" fillId="0" borderId="10" xfId="1" quotePrefix="1" applyFont="1" applyFill="1" applyBorder="1" applyAlignment="1" applyProtection="1">
      <alignment horizontal="center" vertical="center" wrapText="1"/>
      <protection locked="0"/>
    </xf>
    <xf numFmtId="0" fontId="10" fillId="0" borderId="12" xfId="1" quotePrefix="1" applyFont="1" applyFill="1" applyBorder="1" applyAlignment="1" applyProtection="1">
      <alignment horizontal="center" vertical="center" wrapText="1"/>
      <protection locked="0"/>
    </xf>
    <xf numFmtId="0" fontId="14" fillId="0" borderId="10" xfId="1" quotePrefix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center"/>
    </xf>
    <xf numFmtId="0" fontId="8" fillId="0" borderId="1" xfId="1" applyFont="1" applyFill="1" applyBorder="1" applyAlignment="1" applyProtection="1">
      <alignment horizontal="justify" vertical="center"/>
    </xf>
    <xf numFmtId="0" fontId="10" fillId="0" borderId="12" xfId="1" applyFont="1" applyFill="1" applyBorder="1" applyAlignment="1" applyProtection="1">
      <alignment horizontal="center" vertical="center" wrapText="1"/>
    </xf>
    <xf numFmtId="0" fontId="14" fillId="0" borderId="10" xfId="1" quotePrefix="1" applyFont="1" applyFill="1" applyBorder="1" applyAlignment="1" applyProtection="1">
      <alignment horizontal="justify" vertical="center" wrapText="1"/>
    </xf>
    <xf numFmtId="0" fontId="14" fillId="0" borderId="12" xfId="1" quotePrefix="1" applyFont="1" applyFill="1" applyBorder="1" applyAlignment="1" applyProtection="1">
      <alignment horizontal="justify" vertical="center" wrapText="1"/>
    </xf>
    <xf numFmtId="0" fontId="14" fillId="0" borderId="6" xfId="8" applyFont="1" applyFill="1" applyBorder="1" applyAlignment="1" applyProtection="1">
      <alignment horizontal="justify" vertical="center" wrapText="1"/>
    </xf>
    <xf numFmtId="0" fontId="12" fillId="0" borderId="10" xfId="8" applyFont="1" applyFill="1" applyBorder="1" applyAlignment="1" applyProtection="1">
      <alignment horizontal="center" vertical="center"/>
      <protection locked="0"/>
    </xf>
    <xf numFmtId="0" fontId="12" fillId="0" borderId="12" xfId="8" applyFont="1" applyFill="1" applyBorder="1" applyAlignment="1" applyProtection="1">
      <alignment horizontal="center" vertical="center"/>
      <protection locked="0"/>
    </xf>
    <xf numFmtId="0" fontId="11" fillId="0" borderId="10" xfId="8" applyFont="1" applyFill="1" applyBorder="1" applyAlignment="1" applyProtection="1">
      <alignment horizontal="justify" vertical="center"/>
    </xf>
    <xf numFmtId="0" fontId="11" fillId="0" borderId="12" xfId="8" applyFont="1" applyFill="1" applyBorder="1" applyAlignment="1" applyProtection="1">
      <alignment horizontal="justify" vertical="center"/>
    </xf>
    <xf numFmtId="0" fontId="11" fillId="0" borderId="11" xfId="8" applyFont="1" applyFill="1" applyBorder="1" applyAlignment="1" applyProtection="1">
      <alignment horizontal="left" vertical="center" wrapText="1"/>
    </xf>
    <xf numFmtId="0" fontId="11" fillId="0" borderId="12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left" vertical="center" wrapText="1"/>
      <protection locked="0"/>
    </xf>
    <xf numFmtId="0" fontId="8" fillId="0" borderId="12" xfId="8" applyFont="1" applyFill="1" applyBorder="1" applyAlignment="1" applyProtection="1">
      <alignment horizontal="left" vertical="center" wrapText="1"/>
      <protection locked="0"/>
    </xf>
    <xf numFmtId="0" fontId="8" fillId="0" borderId="10" xfId="8" applyFont="1" applyFill="1" applyBorder="1" applyAlignment="1" applyProtection="1">
      <alignment horizontal="left" vertical="justify" wrapText="1"/>
      <protection locked="0"/>
    </xf>
    <xf numFmtId="0" fontId="8" fillId="0" borderId="12" xfId="8" applyFont="1" applyFill="1" applyBorder="1" applyAlignment="1" applyProtection="1">
      <alignment horizontal="left" vertical="justify" wrapText="1"/>
      <protection locked="0"/>
    </xf>
    <xf numFmtId="0" fontId="11" fillId="0" borderId="13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left" vertical="center" wrapText="1"/>
    </xf>
    <xf numFmtId="0" fontId="8" fillId="0" borderId="12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center" vertical="center" wrapText="1"/>
      <protection locked="0"/>
    </xf>
    <xf numFmtId="0" fontId="8" fillId="0" borderId="12" xfId="8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justify" vertical="top"/>
    </xf>
    <xf numFmtId="0" fontId="23" fillId="0" borderId="0" xfId="1" applyFont="1" applyFill="1" applyBorder="1" applyAlignment="1" applyProtection="1">
      <alignment horizontal="justify" vertical="top"/>
    </xf>
    <xf numFmtId="0" fontId="12" fillId="0" borderId="0" xfId="0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5" fillId="0" borderId="14" xfId="1" applyFon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center"/>
    </xf>
    <xf numFmtId="0" fontId="5" fillId="0" borderId="15" xfId="1" applyFont="1" applyFill="1" applyBorder="1" applyAlignment="1" applyProtection="1">
      <alignment horizontal="center"/>
    </xf>
    <xf numFmtId="0" fontId="5" fillId="0" borderId="14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 applyProtection="1">
      <alignment horizontal="center" vertical="center"/>
      <protection locked="0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/>
    <xf numFmtId="0" fontId="14" fillId="0" borderId="0" xfId="1" applyFont="1" applyFill="1" applyBorder="1" applyAlignment="1" applyProtection="1">
      <alignment horizontal="justify" vertical="top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justify" vertical="center" wrapText="1"/>
    </xf>
    <xf numFmtId="0" fontId="5" fillId="0" borderId="6" xfId="0" applyFont="1" applyBorder="1" applyAlignment="1" applyProtection="1">
      <alignment horizontal="justify" vertical="center" wrapText="1"/>
    </xf>
    <xf numFmtId="0" fontId="5" fillId="0" borderId="7" xfId="0" applyFont="1" applyBorder="1" applyAlignment="1" applyProtection="1">
      <alignment horizontal="justify" vertical="center" wrapText="1"/>
    </xf>
    <xf numFmtId="0" fontId="5" fillId="0" borderId="14" xfId="0" applyFont="1" applyBorder="1" applyAlignment="1" applyProtection="1">
      <alignment horizontal="justify" vertical="center" wrapText="1"/>
    </xf>
    <xf numFmtId="0" fontId="5" fillId="0" borderId="0" xfId="0" applyFont="1" applyBorder="1" applyAlignment="1" applyProtection="1">
      <alignment horizontal="justify" vertical="center" wrapText="1"/>
    </xf>
    <xf numFmtId="0" fontId="5" fillId="0" borderId="1" xfId="0" applyFont="1" applyBorder="1" applyAlignment="1" applyProtection="1">
      <alignment horizontal="justify" vertical="center" wrapText="1"/>
    </xf>
    <xf numFmtId="0" fontId="5" fillId="0" borderId="2" xfId="0" applyFont="1" applyBorder="1" applyAlignment="1" applyProtection="1">
      <alignment horizontal="justify" vertical="center" wrapText="1"/>
    </xf>
    <xf numFmtId="0" fontId="5" fillId="0" borderId="13" xfId="0" applyFont="1" applyBorder="1" applyAlignment="1" applyProtection="1">
      <alignment horizontal="justify" vertical="center" wrapText="1"/>
    </xf>
    <xf numFmtId="0" fontId="5" fillId="0" borderId="15" xfId="0" applyFont="1" applyBorder="1" applyAlignment="1" applyProtection="1">
      <alignment horizontal="justify" vertical="center" wrapText="1"/>
    </xf>
    <xf numFmtId="0" fontId="5" fillId="0" borderId="9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justify" vertical="center"/>
      <protection locked="0"/>
    </xf>
    <xf numFmtId="0" fontId="5" fillId="0" borderId="6" xfId="0" applyFont="1" applyBorder="1" applyAlignment="1" applyProtection="1">
      <alignment horizontal="justify" vertical="center"/>
      <protection locked="0"/>
    </xf>
    <xf numFmtId="0" fontId="5" fillId="0" borderId="7" xfId="0" applyFont="1" applyBorder="1" applyAlignment="1" applyProtection="1">
      <alignment horizontal="justify" vertical="center"/>
      <protection locked="0"/>
    </xf>
    <xf numFmtId="0" fontId="5" fillId="0" borderId="14" xfId="0" applyFont="1" applyBorder="1" applyAlignment="1" applyProtection="1">
      <alignment horizontal="justify" vertical="center"/>
      <protection locked="0"/>
    </xf>
    <xf numFmtId="0" fontId="5" fillId="0" borderId="0" xfId="0" applyFont="1" applyBorder="1" applyAlignment="1" applyProtection="1">
      <alignment horizontal="justify" vertical="center"/>
      <protection locked="0"/>
    </xf>
    <xf numFmtId="0" fontId="5" fillId="0" borderId="1" xfId="0" applyFont="1" applyBorder="1" applyAlignment="1" applyProtection="1">
      <alignment horizontal="justify" vertical="center"/>
      <protection locked="0"/>
    </xf>
    <xf numFmtId="0" fontId="5" fillId="0" borderId="2" xfId="0" applyFont="1" applyBorder="1" applyAlignment="1" applyProtection="1">
      <alignment horizontal="justify" vertical="center"/>
      <protection locked="0"/>
    </xf>
    <xf numFmtId="0" fontId="5" fillId="0" borderId="13" xfId="0" applyFont="1" applyBorder="1" applyAlignment="1" applyProtection="1">
      <alignment horizontal="justify" vertical="center"/>
      <protection locked="0"/>
    </xf>
    <xf numFmtId="0" fontId="5" fillId="0" borderId="15" xfId="0" applyFont="1" applyBorder="1" applyAlignment="1" applyProtection="1">
      <alignment horizontal="justify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justify" vertical="center" wrapText="1"/>
      <protection locked="0"/>
    </xf>
    <xf numFmtId="0" fontId="5" fillId="0" borderId="11" xfId="0" applyFont="1" applyBorder="1" applyAlignment="1" applyProtection="1">
      <alignment horizontal="justify" vertical="center" wrapText="1"/>
      <protection locked="0"/>
    </xf>
    <xf numFmtId="0" fontId="5" fillId="0" borderId="12" xfId="0" applyFont="1" applyBorder="1" applyAlignment="1" applyProtection="1">
      <alignment horizontal="justify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justify" vertical="center" wrapText="1"/>
    </xf>
    <xf numFmtId="0" fontId="5" fillId="0" borderId="10" xfId="0" applyFont="1" applyBorder="1" applyAlignment="1" applyProtection="1">
      <alignment horizontal="justify" vertical="top" wrapText="1"/>
    </xf>
    <xf numFmtId="0" fontId="5" fillId="0" borderId="11" xfId="0" applyFont="1" applyBorder="1" applyAlignment="1" applyProtection="1">
      <alignment horizontal="justify" vertical="top" wrapText="1"/>
    </xf>
    <xf numFmtId="0" fontId="5" fillId="0" borderId="12" xfId="0" applyFont="1" applyBorder="1" applyAlignment="1" applyProtection="1">
      <alignment horizontal="justify" vertical="top" wrapText="1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justify" vertical="center" wrapText="1"/>
    </xf>
    <xf numFmtId="0" fontId="5" fillId="0" borderId="11" xfId="0" applyFont="1" applyBorder="1" applyAlignment="1" applyProtection="1">
      <alignment horizontal="justify" vertical="center" wrapText="1"/>
    </xf>
    <xf numFmtId="0" fontId="5" fillId="0" borderId="12" xfId="0" applyFont="1" applyBorder="1" applyAlignment="1" applyProtection="1">
      <alignment horizontal="justify" vertical="center" wrapText="1"/>
    </xf>
    <xf numFmtId="0" fontId="10" fillId="0" borderId="0" xfId="0" applyFont="1" applyFill="1" applyBorder="1" applyAlignment="1" applyProtection="1">
      <alignment horizontal="center" vertical="top"/>
    </xf>
    <xf numFmtId="0" fontId="8" fillId="0" borderId="10" xfId="1" quotePrefix="1" applyFont="1" applyFill="1" applyBorder="1" applyAlignment="1" applyProtection="1">
      <alignment horizontal="center" vertical="center" wrapText="1"/>
      <protection locked="0"/>
    </xf>
    <xf numFmtId="0" fontId="8" fillId="0" borderId="11" xfId="1" quotePrefix="1" applyFont="1" applyFill="1" applyBorder="1" applyAlignment="1" applyProtection="1">
      <alignment horizontal="center" vertical="center" wrapText="1"/>
      <protection locked="0"/>
    </xf>
    <xf numFmtId="0" fontId="8" fillId="0" borderId="12" xfId="1" quotePrefix="1" applyFont="1" applyFill="1" applyBorder="1" applyAlignment="1" applyProtection="1">
      <alignment horizontal="center" vertical="center" wrapText="1"/>
      <protection locked="0"/>
    </xf>
    <xf numFmtId="0" fontId="5" fillId="0" borderId="10" xfId="1" applyFont="1" applyFill="1" applyBorder="1" applyAlignment="1" applyProtection="1">
      <alignment horizontal="center" wrapText="1"/>
    </xf>
    <xf numFmtId="0" fontId="5" fillId="0" borderId="11" xfId="1" applyFont="1" applyFill="1" applyBorder="1" applyAlignment="1" applyProtection="1">
      <alignment horizontal="center" wrapText="1"/>
    </xf>
    <xf numFmtId="0" fontId="5" fillId="0" borderId="12" xfId="1" applyFont="1" applyFill="1" applyBorder="1" applyAlignment="1" applyProtection="1">
      <alignment horizontal="center" wrapText="1"/>
    </xf>
    <xf numFmtId="0" fontId="5" fillId="0" borderId="11" xfId="1" applyFont="1" applyFill="1" applyBorder="1" applyAlignment="1" applyProtection="1">
      <alignment horizontal="justify" vertical="center" wrapText="1"/>
      <protection locked="0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0" xfId="0" applyFont="1" applyFill="1" applyBorder="1" applyAlignment="1" applyProtection="1">
      <alignment horizontal="center"/>
    </xf>
    <xf numFmtId="0" fontId="8" fillId="0" borderId="12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justify" vertical="center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justify" vertical="center" wrapText="1"/>
      <protection locked="0"/>
    </xf>
    <xf numFmtId="0" fontId="8" fillId="0" borderId="11" xfId="0" applyFont="1" applyFill="1" applyBorder="1" applyAlignment="1" applyProtection="1">
      <alignment horizontal="justify" vertical="center" wrapText="1"/>
      <protection locked="0"/>
    </xf>
    <xf numFmtId="0" fontId="8" fillId="0" borderId="12" xfId="0" applyFont="1" applyFill="1" applyBorder="1" applyAlignment="1" applyProtection="1">
      <alignment horizontal="justify" vertical="center" wrapText="1"/>
      <protection locked="0"/>
    </xf>
    <xf numFmtId="0" fontId="5" fillId="0" borderId="13" xfId="0" applyFont="1" applyFill="1" applyBorder="1" applyAlignment="1" applyProtection="1">
      <alignment horizontal="justify" vertical="center" wrapText="1"/>
      <protection locked="0"/>
    </xf>
    <xf numFmtId="0" fontId="8" fillId="0" borderId="9" xfId="5" applyFont="1" applyFill="1" applyBorder="1" applyAlignment="1" applyProtection="1">
      <alignment horizontal="center" vertical="center" wrapText="1"/>
    </xf>
    <xf numFmtId="0" fontId="8" fillId="0" borderId="7" xfId="5" applyFont="1" applyFill="1" applyBorder="1" applyAlignment="1" applyProtection="1">
      <alignment horizontal="center" vertical="center" wrapText="1"/>
    </xf>
    <xf numFmtId="0" fontId="8" fillId="0" borderId="14" xfId="5" applyFont="1" applyFill="1" applyBorder="1" applyAlignment="1" applyProtection="1">
      <alignment horizontal="center" vertical="center" wrapText="1"/>
    </xf>
    <xf numFmtId="0" fontId="8" fillId="0" borderId="1" xfId="5" applyFont="1" applyFill="1" applyBorder="1" applyAlignment="1" applyProtection="1">
      <alignment horizontal="center" vertical="center" wrapText="1"/>
    </xf>
    <xf numFmtId="0" fontId="8" fillId="0" borderId="2" xfId="5" applyFont="1" applyFill="1" applyBorder="1" applyAlignment="1" applyProtection="1">
      <alignment horizontal="center" vertical="center" wrapText="1"/>
    </xf>
    <xf numFmtId="0" fontId="8" fillId="0" borderId="15" xfId="5" applyFont="1" applyFill="1" applyBorder="1" applyAlignment="1" applyProtection="1">
      <alignment horizontal="center" vertical="center" wrapText="1"/>
    </xf>
    <xf numFmtId="49" fontId="5" fillId="0" borderId="0" xfId="1" applyNumberFormat="1" applyFont="1" applyBorder="1" applyAlignment="1" applyProtection="1">
      <alignment horizontal="left" vertical="center" wrapText="1"/>
      <protection locked="0"/>
    </xf>
    <xf numFmtId="49" fontId="5" fillId="0" borderId="0" xfId="5" applyNumberFormat="1" applyFont="1" applyBorder="1" applyAlignment="1" applyProtection="1">
      <alignment horizontal="left" vertical="center"/>
      <protection locked="0"/>
    </xf>
    <xf numFmtId="0" fontId="8" fillId="0" borderId="10" xfId="5" applyFont="1" applyFill="1" applyBorder="1" applyAlignment="1" applyProtection="1">
      <alignment horizontal="center" vertical="center"/>
    </xf>
    <xf numFmtId="0" fontId="8" fillId="0" borderId="12" xfId="5" applyFont="1" applyFill="1" applyBorder="1" applyAlignment="1" applyProtection="1">
      <alignment horizontal="center" vertical="center"/>
    </xf>
    <xf numFmtId="0" fontId="8" fillId="0" borderId="10" xfId="5" applyFont="1" applyFill="1" applyBorder="1" applyAlignment="1" applyProtection="1">
      <alignment horizontal="center" vertical="center" wrapText="1"/>
    </xf>
    <xf numFmtId="0" fontId="8" fillId="0" borderId="12" xfId="5" applyFont="1" applyFill="1" applyBorder="1" applyAlignment="1" applyProtection="1">
      <alignment horizontal="center" vertical="center" wrapText="1"/>
    </xf>
    <xf numFmtId="0" fontId="8" fillId="0" borderId="14" xfId="5" applyFont="1" applyBorder="1" applyAlignment="1" applyProtection="1">
      <alignment horizontal="center" vertical="center" wrapText="1"/>
    </xf>
    <xf numFmtId="0" fontId="8" fillId="0" borderId="0" xfId="5" applyFont="1" applyBorder="1" applyAlignment="1" applyProtection="1">
      <alignment horizontal="center" vertical="center" wrapText="1"/>
    </xf>
    <xf numFmtId="0" fontId="8" fillId="0" borderId="2" xfId="5" applyFont="1" applyBorder="1" applyAlignment="1" applyProtection="1">
      <alignment horizontal="center" vertical="center" wrapText="1"/>
    </xf>
    <xf numFmtId="0" fontId="8" fillId="0" borderId="13" xfId="5" applyFont="1" applyBorder="1" applyAlignment="1" applyProtection="1">
      <alignment horizontal="center" vertical="center" wrapText="1"/>
    </xf>
    <xf numFmtId="1" fontId="8" fillId="0" borderId="4" xfId="5" applyNumberFormat="1" applyFont="1" applyBorder="1" applyAlignment="1" applyProtection="1">
      <alignment horizontal="center" vertical="center"/>
      <protection locked="0"/>
    </xf>
    <xf numFmtId="1" fontId="8" fillId="0" borderId="3" xfId="5" applyNumberFormat="1" applyFont="1" applyBorder="1" applyAlignment="1" applyProtection="1">
      <alignment horizontal="center" vertical="center"/>
      <protection locked="0"/>
    </xf>
    <xf numFmtId="0" fontId="8" fillId="0" borderId="14" xfId="5" applyFont="1" applyBorder="1" applyAlignment="1" applyProtection="1">
      <alignment horizontal="center" vertical="center"/>
    </xf>
    <xf numFmtId="0" fontId="8" fillId="0" borderId="0" xfId="5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center" vertical="center" wrapText="1"/>
    </xf>
    <xf numFmtId="0" fontId="8" fillId="0" borderId="6" xfId="1" applyFont="1" applyBorder="1" applyAlignment="1" applyProtection="1">
      <alignment horizontal="center" vertical="center" wrapText="1"/>
    </xf>
    <xf numFmtId="0" fontId="8" fillId="0" borderId="14" xfId="1" applyFont="1" applyBorder="1" applyAlignment="1" applyProtection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</xf>
    <xf numFmtId="0" fontId="8" fillId="0" borderId="2" xfId="1" applyFont="1" applyBorder="1" applyAlignment="1" applyProtection="1">
      <alignment horizontal="center" vertical="center" wrapText="1"/>
    </xf>
    <xf numFmtId="0" fontId="8" fillId="0" borderId="13" xfId="1" applyFont="1" applyBorder="1" applyAlignment="1" applyProtection="1">
      <alignment horizontal="center" vertical="center" wrapText="1"/>
    </xf>
    <xf numFmtId="0" fontId="8" fillId="0" borderId="9" xfId="5" applyFont="1" applyBorder="1" applyAlignment="1" applyProtection="1">
      <alignment horizontal="center" vertical="center"/>
    </xf>
    <xf numFmtId="0" fontId="8" fillId="0" borderId="6" xfId="5" applyFont="1" applyBorder="1" applyAlignment="1" applyProtection="1">
      <alignment horizontal="center" vertical="center"/>
    </xf>
    <xf numFmtId="0" fontId="8" fillId="0" borderId="2" xfId="5" applyFont="1" applyBorder="1" applyAlignment="1" applyProtection="1">
      <alignment horizontal="center" vertical="center"/>
    </xf>
    <xf numFmtId="0" fontId="8" fillId="0" borderId="13" xfId="5" applyFont="1" applyBorder="1" applyAlignment="1" applyProtection="1">
      <alignment horizontal="center" vertical="center"/>
    </xf>
    <xf numFmtId="0" fontId="8" fillId="0" borderId="9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 wrapText="1"/>
    </xf>
    <xf numFmtId="1" fontId="8" fillId="0" borderId="14" xfId="5" applyNumberFormat="1" applyFont="1" applyBorder="1" applyAlignment="1" applyProtection="1">
      <alignment horizontal="center" vertical="center"/>
      <protection locked="0"/>
    </xf>
    <xf numFmtId="1" fontId="8" fillId="0" borderId="1" xfId="5" applyNumberFormat="1" applyFont="1" applyBorder="1" applyAlignment="1" applyProtection="1">
      <alignment horizontal="center" vertical="center"/>
      <protection locked="0"/>
    </xf>
    <xf numFmtId="1" fontId="8" fillId="0" borderId="2" xfId="5" applyNumberFormat="1" applyFont="1" applyBorder="1" applyAlignment="1" applyProtection="1">
      <alignment horizontal="center" vertical="center"/>
      <protection locked="0"/>
    </xf>
    <xf numFmtId="1" fontId="8" fillId="0" borderId="15" xfId="5" applyNumberFormat="1" applyFont="1" applyBorder="1" applyAlignment="1" applyProtection="1">
      <alignment horizontal="center" vertical="center"/>
      <protection locked="0"/>
    </xf>
    <xf numFmtId="0" fontId="8" fillId="0" borderId="10" xfId="5" applyFont="1" applyBorder="1" applyAlignment="1" applyProtection="1">
      <alignment horizontal="left"/>
      <protection locked="0"/>
    </xf>
    <xf numFmtId="0" fontId="8" fillId="0" borderId="12" xfId="5" applyFont="1" applyBorder="1" applyAlignment="1" applyProtection="1">
      <alignment horizontal="left"/>
      <protection locked="0"/>
    </xf>
    <xf numFmtId="0" fontId="8" fillId="0" borderId="10" xfId="5" applyFont="1" applyBorder="1" applyAlignment="1" applyProtection="1">
      <alignment horizontal="center"/>
      <protection locked="0"/>
    </xf>
    <xf numFmtId="0" fontId="8" fillId="0" borderId="12" xfId="5" applyFont="1" applyBorder="1" applyAlignment="1" applyProtection="1">
      <alignment horizontal="center"/>
      <protection locked="0"/>
    </xf>
    <xf numFmtId="0" fontId="8" fillId="0" borderId="9" xfId="5" applyFont="1" applyBorder="1" applyAlignment="1" applyProtection="1">
      <alignment horizontal="center" vertical="center"/>
      <protection locked="0"/>
    </xf>
    <xf numFmtId="0" fontId="8" fillId="0" borderId="6" xfId="5" applyFont="1" applyBorder="1" applyAlignment="1" applyProtection="1">
      <alignment horizontal="center" vertical="center"/>
      <protection locked="0"/>
    </xf>
    <xf numFmtId="0" fontId="8" fillId="0" borderId="7" xfId="5" applyFont="1" applyBorder="1" applyAlignment="1" applyProtection="1">
      <alignment horizontal="center" vertical="center"/>
      <protection locked="0"/>
    </xf>
    <xf numFmtId="0" fontId="8" fillId="0" borderId="14" xfId="5" applyFont="1" applyBorder="1" applyAlignment="1" applyProtection="1">
      <alignment horizontal="center" vertical="center"/>
      <protection locked="0"/>
    </xf>
    <xf numFmtId="0" fontId="8" fillId="0" borderId="0" xfId="5" applyFont="1" applyBorder="1" applyAlignment="1" applyProtection="1">
      <alignment horizontal="center" vertical="center"/>
      <protection locked="0"/>
    </xf>
    <xf numFmtId="0" fontId="8" fillId="0" borderId="1" xfId="5" applyFont="1" applyBorder="1" applyAlignment="1" applyProtection="1">
      <alignment horizontal="center" vertical="center"/>
      <protection locked="0"/>
    </xf>
    <xf numFmtId="0" fontId="8" fillId="0" borderId="2" xfId="5" applyFont="1" applyBorder="1" applyAlignment="1" applyProtection="1">
      <alignment horizontal="center" vertical="center"/>
      <protection locked="0"/>
    </xf>
    <xf numFmtId="0" fontId="8" fillId="0" borderId="13" xfId="5" applyFont="1" applyBorder="1" applyAlignment="1" applyProtection="1">
      <alignment horizontal="center" vertical="center"/>
      <protection locked="0"/>
    </xf>
    <xf numFmtId="0" fontId="8" fillId="0" borderId="15" xfId="5" applyFont="1" applyBorder="1" applyAlignment="1" applyProtection="1">
      <alignment horizontal="center" vertical="center"/>
      <protection locked="0"/>
    </xf>
    <xf numFmtId="0" fontId="6" fillId="0" borderId="0" xfId="5" applyFont="1" applyBorder="1" applyAlignment="1" applyProtection="1">
      <alignment horizontal="justify" vertical="center"/>
    </xf>
    <xf numFmtId="0" fontId="7" fillId="0" borderId="0" xfId="5" applyFont="1" applyBorder="1" applyAlignment="1" applyProtection="1"/>
    <xf numFmtId="0" fontId="10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/>
    </xf>
    <xf numFmtId="0" fontId="5" fillId="0" borderId="6" xfId="1" applyFont="1" applyBorder="1" applyAlignment="1" applyProtection="1">
      <alignment horizontal="center"/>
    </xf>
    <xf numFmtId="0" fontId="5" fillId="0" borderId="7" xfId="1" applyFont="1" applyBorder="1" applyAlignment="1" applyProtection="1">
      <alignment horizontal="center"/>
    </xf>
    <xf numFmtId="0" fontId="5" fillId="0" borderId="14" xfId="1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1" xfId="1" applyFont="1" applyBorder="1" applyAlignment="1" applyProtection="1">
      <alignment horizontal="center"/>
    </xf>
    <xf numFmtId="0" fontId="5" fillId="0" borderId="2" xfId="1" applyFont="1" applyBorder="1" applyAlignment="1" applyProtection="1">
      <alignment horizontal="center"/>
    </xf>
    <xf numFmtId="0" fontId="5" fillId="0" borderId="13" xfId="1" applyFont="1" applyBorder="1" applyAlignment="1" applyProtection="1">
      <alignment horizontal="center"/>
    </xf>
    <xf numFmtId="0" fontId="5" fillId="0" borderId="15" xfId="1" applyFont="1" applyBorder="1" applyAlignment="1" applyProtection="1">
      <alignment horizontal="center"/>
    </xf>
    <xf numFmtId="0" fontId="8" fillId="0" borderId="10" xfId="5" applyFont="1" applyBorder="1" applyAlignment="1" applyProtection="1">
      <alignment horizontal="center"/>
    </xf>
    <xf numFmtId="0" fontId="8" fillId="0" borderId="12" xfId="5" applyFont="1" applyBorder="1" applyAlignment="1" applyProtection="1">
      <alignment horizontal="center"/>
    </xf>
    <xf numFmtId="0" fontId="5" fillId="0" borderId="9" xfId="5" applyFont="1" applyFill="1" applyBorder="1" applyAlignment="1" applyProtection="1">
      <alignment horizontal="center" vertical="center" wrapText="1"/>
    </xf>
    <xf numFmtId="0" fontId="5" fillId="0" borderId="6" xfId="5" applyFont="1" applyFill="1" applyBorder="1" applyAlignment="1" applyProtection="1">
      <alignment horizontal="center" vertical="center" wrapText="1"/>
    </xf>
    <xf numFmtId="0" fontId="5" fillId="0" borderId="7" xfId="5" applyFont="1" applyFill="1" applyBorder="1" applyAlignment="1" applyProtection="1">
      <alignment horizontal="center" vertical="center" wrapText="1"/>
    </xf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0" xfId="5" applyFont="1" applyFill="1" applyBorder="1" applyAlignment="1" applyProtection="1">
      <alignment horizontal="center" vertical="center" wrapText="1"/>
    </xf>
    <xf numFmtId="0" fontId="5" fillId="0" borderId="1" xfId="5" applyFont="1" applyFill="1" applyBorder="1" applyAlignment="1" applyProtection="1">
      <alignment horizontal="center" vertical="center" wrapText="1"/>
    </xf>
    <xf numFmtId="0" fontId="5" fillId="0" borderId="2" xfId="5" applyFont="1" applyFill="1" applyBorder="1" applyAlignment="1" applyProtection="1">
      <alignment horizontal="center" vertical="center" wrapText="1"/>
    </xf>
    <xf numFmtId="0" fontId="5" fillId="0" borderId="13" xfId="5" applyFont="1" applyFill="1" applyBorder="1" applyAlignment="1" applyProtection="1">
      <alignment horizontal="center" vertical="center" wrapText="1"/>
    </xf>
    <xf numFmtId="0" fontId="5" fillId="0" borderId="15" xfId="5" applyFont="1" applyFill="1" applyBorder="1" applyAlignment="1" applyProtection="1">
      <alignment horizontal="center" vertical="center" wrapText="1"/>
    </xf>
    <xf numFmtId="0" fontId="2" fillId="0" borderId="9" xfId="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center" vertical="center" wrapText="1"/>
      <protection locked="0"/>
    </xf>
    <xf numFmtId="0" fontId="2" fillId="0" borderId="7" xfId="1" applyFont="1" applyFill="1" applyBorder="1" applyAlignment="1" applyProtection="1">
      <alignment horizontal="center" vertical="center" wrapText="1"/>
      <protection locked="0"/>
    </xf>
    <xf numFmtId="0" fontId="2" fillId="0" borderId="14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13" xfId="1" applyFont="1" applyFill="1" applyBorder="1" applyAlignment="1" applyProtection="1">
      <alignment horizontal="center" vertical="center" wrapText="1"/>
      <protection locked="0"/>
    </xf>
    <xf numFmtId="0" fontId="2" fillId="0" borderId="15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Border="1" applyAlignment="1" applyProtection="1">
      <alignment horizontal="center" vertical="center" wrapText="1"/>
    </xf>
    <xf numFmtId="0" fontId="6" fillId="0" borderId="13" xfId="1" applyFont="1" applyBorder="1" applyAlignment="1" applyProtection="1">
      <alignment horizontal="left"/>
    </xf>
    <xf numFmtId="0" fontId="5" fillId="0" borderId="10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 wrapText="1"/>
    </xf>
    <xf numFmtId="0" fontId="19" fillId="0" borderId="10" xfId="1" applyFont="1" applyBorder="1" applyAlignment="1" applyProtection="1">
      <alignment horizontal="center"/>
    </xf>
    <xf numFmtId="0" fontId="19" fillId="0" borderId="12" xfId="1" applyFont="1" applyBorder="1" applyAlignment="1" applyProtection="1">
      <alignment horizontal="center"/>
    </xf>
    <xf numFmtId="0" fontId="12" fillId="0" borderId="0" xfId="1" applyFont="1" applyFill="1" applyBorder="1" applyAlignment="1" applyProtection="1">
      <alignment vertical="center" wrapText="1"/>
    </xf>
    <xf numFmtId="0" fontId="12" fillId="0" borderId="0" xfId="1" applyFont="1" applyBorder="1" applyAlignment="1" applyProtection="1">
      <alignment vertical="center" wrapText="1"/>
    </xf>
    <xf numFmtId="0" fontId="12" fillId="0" borderId="0" xfId="1" applyFont="1" applyBorder="1" applyAlignment="1" applyProtection="1">
      <alignment vertical="center"/>
    </xf>
    <xf numFmtId="0" fontId="5" fillId="0" borderId="8" xfId="1" applyFont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top"/>
    </xf>
    <xf numFmtId="0" fontId="10" fillId="0" borderId="6" xfId="1" applyFont="1" applyFill="1" applyBorder="1" applyAlignment="1" applyProtection="1">
      <alignment horizontal="center" vertical="top" wrapText="1"/>
    </xf>
    <xf numFmtId="0" fontId="8" fillId="0" borderId="8" xfId="1" applyFont="1" applyFill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9" xfId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5" fillId="0" borderId="14" xfId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5" fillId="0" borderId="2" xfId="1" applyFill="1" applyBorder="1" applyAlignment="1" applyProtection="1">
      <alignment horizontal="center" wrapText="1"/>
    </xf>
    <xf numFmtId="0" fontId="5" fillId="0" borderId="13" xfId="1" applyFill="1" applyBorder="1" applyAlignment="1" applyProtection="1">
      <alignment horizontal="center" wrapText="1"/>
    </xf>
    <xf numFmtId="0" fontId="5" fillId="0" borderId="15" xfId="1" applyFill="1" applyBorder="1" applyAlignment="1" applyProtection="1">
      <alignment horizontal="center" wrapText="1"/>
    </xf>
  </cellXfs>
  <cellStyles count="72">
    <cellStyle name="20% — akcent 1 2" xfId="19"/>
    <cellStyle name="20% — akcent 2 2" xfId="20"/>
    <cellStyle name="20% — akcent 3 2" xfId="21"/>
    <cellStyle name="20% — akcent 4 2" xfId="22"/>
    <cellStyle name="20% — akcent 5 2" xfId="23"/>
    <cellStyle name="20% — akcent 6 2" xfId="24"/>
    <cellStyle name="40% — akcent 1 2" xfId="25"/>
    <cellStyle name="40% — akcent 2 2" xfId="26"/>
    <cellStyle name="40% — akcent 3 2" xfId="27"/>
    <cellStyle name="40% — akcent 4 2" xfId="28"/>
    <cellStyle name="40% — akcent 5 2" xfId="29"/>
    <cellStyle name="40% — akcent 6 2" xfId="30"/>
    <cellStyle name="60% — akcent 1 2" xfId="31"/>
    <cellStyle name="60% — akcent 2 2" xfId="32"/>
    <cellStyle name="60% — akcent 3 2" xfId="33"/>
    <cellStyle name="60% — akcent 4 2" xfId="34"/>
    <cellStyle name="60% — akcent 5 2" xfId="35"/>
    <cellStyle name="60% — akcent 6 2" xfId="36"/>
    <cellStyle name="Akcent 1 2" xfId="37"/>
    <cellStyle name="Akcent 2 2" xfId="38"/>
    <cellStyle name="Akcent 3 2" xfId="39"/>
    <cellStyle name="Akcent 4 2" xfId="40"/>
    <cellStyle name="Akcent 5 2" xfId="41"/>
    <cellStyle name="Akcent 6 2" xfId="42"/>
    <cellStyle name="Dane wejściowe 2" xfId="43"/>
    <cellStyle name="Dane wejściowe 3" xfId="67"/>
    <cellStyle name="Dane wyjściowe 2" xfId="44"/>
    <cellStyle name="Dane wyjściowe 3" xfId="68"/>
    <cellStyle name="Dobry 2" xfId="45"/>
    <cellStyle name="Dziesiętny 2" xfId="7"/>
    <cellStyle name="Dziesiętny 2 2" xfId="62"/>
    <cellStyle name="Dziesiętny 3" xfId="10"/>
    <cellStyle name="Dziesiętny 3 2" xfId="64"/>
    <cellStyle name="Dziesiętny 4" xfId="66"/>
    <cellStyle name="Komórka połączona 2" xfId="46"/>
    <cellStyle name="Komórka zaznaczona 2" xfId="47"/>
    <cellStyle name="Nagłówek 1 2" xfId="48"/>
    <cellStyle name="Nagłówek 2 2" xfId="49"/>
    <cellStyle name="Nagłówek 3 2" xfId="50"/>
    <cellStyle name="Nagłówek 4 2" xfId="51"/>
    <cellStyle name="Neutralny 2" xfId="52"/>
    <cellStyle name="Normalny" xfId="0" builtinId="0"/>
    <cellStyle name="Normalny 2" xfId="1"/>
    <cellStyle name="Normalny 2 2" xfId="8"/>
    <cellStyle name="Normalny 2 3" xfId="11"/>
    <cellStyle name="Normalny 2 3 2" xfId="15"/>
    <cellStyle name="Normalny 3" xfId="2"/>
    <cellStyle name="Normalny 3 2" xfId="5"/>
    <cellStyle name="Normalny 3 2 2" xfId="65"/>
    <cellStyle name="Normalny 3 3" xfId="17"/>
    <cellStyle name="Normalny 3 4" xfId="53"/>
    <cellStyle name="Normalny 4" xfId="6"/>
    <cellStyle name="Normalny 4 2" xfId="63"/>
    <cellStyle name="Normalny 5" xfId="14"/>
    <cellStyle name="Normalny 5 2" xfId="18"/>
    <cellStyle name="Normalny 6" xfId="16"/>
    <cellStyle name="Obliczenia 2" xfId="54"/>
    <cellStyle name="Obliczenia 3" xfId="69"/>
    <cellStyle name="Procentowy 2" xfId="3"/>
    <cellStyle name="Procentowy 3" xfId="4"/>
    <cellStyle name="Procentowy 3 2" xfId="55"/>
    <cellStyle name="Procentowy 4" xfId="12"/>
    <cellStyle name="Procentowy 5" xfId="13"/>
    <cellStyle name="Styl 1" xfId="9"/>
    <cellStyle name="Suma 2" xfId="56"/>
    <cellStyle name="Suma 3" xfId="70"/>
    <cellStyle name="Tekst objaśnienia 2" xfId="57"/>
    <cellStyle name="Tekst ostrzeżenia 2" xfId="58"/>
    <cellStyle name="Tytuł 2" xfId="59"/>
    <cellStyle name="Uwaga 2" xfId="60"/>
    <cellStyle name="Uwaga 3" xfId="71"/>
    <cellStyle name="Zły 2" xfId="6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BEBEB"/>
      <color rgb="FFFFE7FF"/>
      <color rgb="FF660066"/>
      <color rgb="FFFF9999"/>
      <color rgb="FFFF33CC"/>
      <color rgb="FFCCFFCC"/>
      <color rgb="FFFF00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43295</xdr:colOff>
      <xdr:row>76</xdr:row>
      <xdr:rowOff>25977</xdr:rowOff>
    </xdr:from>
    <xdr:to>
      <xdr:col>39</xdr:col>
      <xdr:colOff>337704</xdr:colOff>
      <xdr:row>77</xdr:row>
      <xdr:rowOff>17319</xdr:rowOff>
    </xdr:to>
    <xdr:sp macro="" textlink="">
      <xdr:nvSpPr>
        <xdr:cNvPr id="2" name="Strzałka w lewo 1"/>
        <xdr:cNvSpPr/>
      </xdr:nvSpPr>
      <xdr:spPr>
        <a:xfrm>
          <a:off x="7022522" y="11265477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39</xdr:col>
      <xdr:colOff>103908</xdr:colOff>
      <xdr:row>0</xdr:row>
      <xdr:rowOff>129890</xdr:rowOff>
    </xdr:from>
    <xdr:to>
      <xdr:col>40</xdr:col>
      <xdr:colOff>406110</xdr:colOff>
      <xdr:row>3</xdr:row>
      <xdr:rowOff>88857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3135" y="129890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40</xdr:col>
      <xdr:colOff>571501</xdr:colOff>
      <xdr:row>0</xdr:row>
      <xdr:rowOff>43300</xdr:rowOff>
    </xdr:from>
    <xdr:to>
      <xdr:col>40</xdr:col>
      <xdr:colOff>1198606</xdr:colOff>
      <xdr:row>3</xdr:row>
      <xdr:rowOff>145477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1" y="43300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39</xdr:col>
      <xdr:colOff>51954</xdr:colOff>
      <xdr:row>77</xdr:row>
      <xdr:rowOff>34636</xdr:rowOff>
    </xdr:from>
    <xdr:to>
      <xdr:col>39</xdr:col>
      <xdr:colOff>419965</xdr:colOff>
      <xdr:row>77</xdr:row>
      <xdr:rowOff>196561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1181" y="11395363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23</xdr:row>
      <xdr:rowOff>95250</xdr:rowOff>
    </xdr:from>
    <xdr:to>
      <xdr:col>15</xdr:col>
      <xdr:colOff>342034</xdr:colOff>
      <xdr:row>23</xdr:row>
      <xdr:rowOff>207819</xdr:rowOff>
    </xdr:to>
    <xdr:sp macro="" textlink="">
      <xdr:nvSpPr>
        <xdr:cNvPr id="2" name="Strzałka w lewo 1"/>
        <xdr:cNvSpPr/>
      </xdr:nvSpPr>
      <xdr:spPr>
        <a:xfrm>
          <a:off x="10315575" y="50958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27</xdr:row>
      <xdr:rowOff>66675</xdr:rowOff>
    </xdr:from>
    <xdr:to>
      <xdr:col>15</xdr:col>
      <xdr:colOff>342034</xdr:colOff>
      <xdr:row>27</xdr:row>
      <xdr:rowOff>179244</xdr:rowOff>
    </xdr:to>
    <xdr:sp macro="" textlink="">
      <xdr:nvSpPr>
        <xdr:cNvPr id="3" name="Strzałka w lewo 2"/>
        <xdr:cNvSpPr/>
      </xdr:nvSpPr>
      <xdr:spPr>
        <a:xfrm>
          <a:off x="10315575" y="6162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24</xdr:row>
      <xdr:rowOff>57150</xdr:rowOff>
    </xdr:from>
    <xdr:to>
      <xdr:col>15</xdr:col>
      <xdr:colOff>425161</xdr:colOff>
      <xdr:row>24</xdr:row>
      <xdr:rowOff>219075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0" y="534352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57150</xdr:colOff>
      <xdr:row>28</xdr:row>
      <xdr:rowOff>9525</xdr:rowOff>
    </xdr:from>
    <xdr:to>
      <xdr:col>15</xdr:col>
      <xdr:colOff>425161</xdr:colOff>
      <xdr:row>28</xdr:row>
      <xdr:rowOff>171450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0" y="6286500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43295</xdr:colOff>
      <xdr:row>11</xdr:row>
      <xdr:rowOff>17318</xdr:rowOff>
    </xdr:from>
    <xdr:to>
      <xdr:col>13</xdr:col>
      <xdr:colOff>337704</xdr:colOff>
      <xdr:row>12</xdr:row>
      <xdr:rowOff>0</xdr:rowOff>
    </xdr:to>
    <xdr:sp macro="" textlink="">
      <xdr:nvSpPr>
        <xdr:cNvPr id="2" name="Strzałka w lewo 1"/>
        <xdr:cNvSpPr/>
      </xdr:nvSpPr>
      <xdr:spPr>
        <a:xfrm>
          <a:off x="10321636" y="156729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16</xdr:row>
      <xdr:rowOff>17318</xdr:rowOff>
    </xdr:from>
    <xdr:to>
      <xdr:col>13</xdr:col>
      <xdr:colOff>337704</xdr:colOff>
      <xdr:row>17</xdr:row>
      <xdr:rowOff>1</xdr:rowOff>
    </xdr:to>
    <xdr:sp macro="" textlink="">
      <xdr:nvSpPr>
        <xdr:cNvPr id="3" name="Strzałka w lewo 2"/>
        <xdr:cNvSpPr/>
      </xdr:nvSpPr>
      <xdr:spPr>
        <a:xfrm>
          <a:off x="10321636" y="2190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21</xdr:row>
      <xdr:rowOff>17318</xdr:rowOff>
    </xdr:from>
    <xdr:to>
      <xdr:col>13</xdr:col>
      <xdr:colOff>337704</xdr:colOff>
      <xdr:row>22</xdr:row>
      <xdr:rowOff>0</xdr:rowOff>
    </xdr:to>
    <xdr:sp macro="" textlink="">
      <xdr:nvSpPr>
        <xdr:cNvPr id="4" name="Strzałka w lewo 3"/>
        <xdr:cNvSpPr/>
      </xdr:nvSpPr>
      <xdr:spPr>
        <a:xfrm>
          <a:off x="10321636" y="28142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28</xdr:row>
      <xdr:rowOff>17318</xdr:rowOff>
    </xdr:from>
    <xdr:to>
      <xdr:col>13</xdr:col>
      <xdr:colOff>337704</xdr:colOff>
      <xdr:row>29</xdr:row>
      <xdr:rowOff>1</xdr:rowOff>
    </xdr:to>
    <xdr:sp macro="" textlink="">
      <xdr:nvSpPr>
        <xdr:cNvPr id="5" name="Strzałka w lewo 4"/>
        <xdr:cNvSpPr/>
      </xdr:nvSpPr>
      <xdr:spPr>
        <a:xfrm>
          <a:off x="10321636" y="3688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33</xdr:row>
      <xdr:rowOff>17318</xdr:rowOff>
    </xdr:from>
    <xdr:to>
      <xdr:col>13</xdr:col>
      <xdr:colOff>337704</xdr:colOff>
      <xdr:row>34</xdr:row>
      <xdr:rowOff>1</xdr:rowOff>
    </xdr:to>
    <xdr:sp macro="" textlink="">
      <xdr:nvSpPr>
        <xdr:cNvPr id="6" name="Strzałka w lewo 5"/>
        <xdr:cNvSpPr/>
      </xdr:nvSpPr>
      <xdr:spPr>
        <a:xfrm>
          <a:off x="10321636" y="4312227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38</xdr:row>
      <xdr:rowOff>17318</xdr:rowOff>
    </xdr:from>
    <xdr:to>
      <xdr:col>13</xdr:col>
      <xdr:colOff>337704</xdr:colOff>
      <xdr:row>39</xdr:row>
      <xdr:rowOff>0</xdr:rowOff>
    </xdr:to>
    <xdr:sp macro="" textlink="">
      <xdr:nvSpPr>
        <xdr:cNvPr id="7" name="Strzałka w lewo 6"/>
        <xdr:cNvSpPr/>
      </xdr:nvSpPr>
      <xdr:spPr>
        <a:xfrm>
          <a:off x="10321636" y="49097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44</xdr:row>
      <xdr:rowOff>17318</xdr:rowOff>
    </xdr:from>
    <xdr:to>
      <xdr:col>13</xdr:col>
      <xdr:colOff>337704</xdr:colOff>
      <xdr:row>45</xdr:row>
      <xdr:rowOff>1</xdr:rowOff>
    </xdr:to>
    <xdr:sp macro="" textlink="">
      <xdr:nvSpPr>
        <xdr:cNvPr id="8" name="Strzałka w lewo 7"/>
        <xdr:cNvSpPr/>
      </xdr:nvSpPr>
      <xdr:spPr>
        <a:xfrm>
          <a:off x="10321636" y="568902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50</xdr:row>
      <xdr:rowOff>25977</xdr:rowOff>
    </xdr:from>
    <xdr:to>
      <xdr:col>13</xdr:col>
      <xdr:colOff>337704</xdr:colOff>
      <xdr:row>51</xdr:row>
      <xdr:rowOff>17318</xdr:rowOff>
    </xdr:to>
    <xdr:sp macro="" textlink="">
      <xdr:nvSpPr>
        <xdr:cNvPr id="9" name="Strzałka w lewo 8"/>
        <xdr:cNvSpPr/>
      </xdr:nvSpPr>
      <xdr:spPr>
        <a:xfrm>
          <a:off x="10321636" y="644236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51954</xdr:colOff>
      <xdr:row>12</xdr:row>
      <xdr:rowOff>8659</xdr:rowOff>
    </xdr:from>
    <xdr:to>
      <xdr:col>13</xdr:col>
      <xdr:colOff>419965</xdr:colOff>
      <xdr:row>13</xdr:row>
      <xdr:rowOff>40698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0295" y="168852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51954</xdr:colOff>
      <xdr:row>51</xdr:row>
      <xdr:rowOff>8659</xdr:rowOff>
    </xdr:from>
    <xdr:to>
      <xdr:col>13</xdr:col>
      <xdr:colOff>419965</xdr:colOff>
      <xdr:row>51</xdr:row>
      <xdr:rowOff>170584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0295" y="6546273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59</xdr:row>
      <xdr:rowOff>38100</xdr:rowOff>
    </xdr:from>
    <xdr:to>
      <xdr:col>12</xdr:col>
      <xdr:colOff>342034</xdr:colOff>
      <xdr:row>59</xdr:row>
      <xdr:rowOff>150669</xdr:rowOff>
    </xdr:to>
    <xdr:sp macro="" textlink="">
      <xdr:nvSpPr>
        <xdr:cNvPr id="2" name="Strzałka w lewo 1"/>
        <xdr:cNvSpPr/>
      </xdr:nvSpPr>
      <xdr:spPr>
        <a:xfrm>
          <a:off x="7143750" y="194500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46759</xdr:colOff>
      <xdr:row>60</xdr:row>
      <xdr:rowOff>54553</xdr:rowOff>
    </xdr:from>
    <xdr:to>
      <xdr:col>12</xdr:col>
      <xdr:colOff>414770</xdr:colOff>
      <xdr:row>60</xdr:row>
      <xdr:rowOff>216478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2884" y="19657003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48491</xdr:colOff>
      <xdr:row>43</xdr:row>
      <xdr:rowOff>47625</xdr:rowOff>
    </xdr:from>
    <xdr:to>
      <xdr:col>4</xdr:col>
      <xdr:colOff>342900</xdr:colOff>
      <xdr:row>43</xdr:row>
      <xdr:rowOff>160194</xdr:rowOff>
    </xdr:to>
    <xdr:sp macro="" textlink="">
      <xdr:nvSpPr>
        <xdr:cNvPr id="2" name="Strzałka w lewo 1"/>
        <xdr:cNvSpPr/>
      </xdr:nvSpPr>
      <xdr:spPr>
        <a:xfrm>
          <a:off x="7058891" y="21793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44</xdr:row>
      <xdr:rowOff>6928</xdr:rowOff>
    </xdr:from>
    <xdr:to>
      <xdr:col>4</xdr:col>
      <xdr:colOff>415636</xdr:colOff>
      <xdr:row>44</xdr:row>
      <xdr:rowOff>168853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21943003"/>
          <a:ext cx="368011" cy="161925"/>
        </a:xfrm>
        <a:prstGeom prst="rect">
          <a:avLst/>
        </a:prstGeom>
      </xdr:spPr>
    </xdr:pic>
    <xdr:clientData/>
  </xdr:twoCellAnchor>
  <xdr:twoCellAnchor>
    <xdr:from>
      <xdr:col>4</xdr:col>
      <xdr:colOff>48491</xdr:colOff>
      <xdr:row>40</xdr:row>
      <xdr:rowOff>47625</xdr:rowOff>
    </xdr:from>
    <xdr:to>
      <xdr:col>4</xdr:col>
      <xdr:colOff>342900</xdr:colOff>
      <xdr:row>40</xdr:row>
      <xdr:rowOff>160194</xdr:rowOff>
    </xdr:to>
    <xdr:sp macro="" textlink="">
      <xdr:nvSpPr>
        <xdr:cNvPr id="5" name="Strzałka w lewo 4"/>
        <xdr:cNvSpPr/>
      </xdr:nvSpPr>
      <xdr:spPr>
        <a:xfrm>
          <a:off x="7058891" y="212217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41</xdr:row>
      <xdr:rowOff>16453</xdr:rowOff>
    </xdr:from>
    <xdr:to>
      <xdr:col>4</xdr:col>
      <xdr:colOff>415636</xdr:colOff>
      <xdr:row>41</xdr:row>
      <xdr:rowOff>178378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21381028"/>
          <a:ext cx="368011" cy="161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67541</xdr:colOff>
      <xdr:row>35</xdr:row>
      <xdr:rowOff>38100</xdr:rowOff>
    </xdr:from>
    <xdr:to>
      <xdr:col>9</xdr:col>
      <xdr:colOff>361950</xdr:colOff>
      <xdr:row>35</xdr:row>
      <xdr:rowOff>150669</xdr:rowOff>
    </xdr:to>
    <xdr:sp macro="" textlink="">
      <xdr:nvSpPr>
        <xdr:cNvPr id="2" name="Strzałka w lewo 1"/>
        <xdr:cNvSpPr/>
      </xdr:nvSpPr>
      <xdr:spPr>
        <a:xfrm>
          <a:off x="7230341" y="6419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9</xdr:col>
      <xdr:colOff>66675</xdr:colOff>
      <xdr:row>36</xdr:row>
      <xdr:rowOff>6928</xdr:rowOff>
    </xdr:from>
    <xdr:to>
      <xdr:col>9</xdr:col>
      <xdr:colOff>434686</xdr:colOff>
      <xdr:row>36</xdr:row>
      <xdr:rowOff>168853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9475" y="6550603"/>
          <a:ext cx="368011" cy="161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50564</xdr:colOff>
      <xdr:row>22</xdr:row>
      <xdr:rowOff>33132</xdr:rowOff>
    </xdr:from>
    <xdr:to>
      <xdr:col>11</xdr:col>
      <xdr:colOff>344973</xdr:colOff>
      <xdr:row>22</xdr:row>
      <xdr:rowOff>145701</xdr:rowOff>
    </xdr:to>
    <xdr:sp macro="" textlink="">
      <xdr:nvSpPr>
        <xdr:cNvPr id="2" name="Strzałka w lewo 1"/>
        <xdr:cNvSpPr/>
      </xdr:nvSpPr>
      <xdr:spPr>
        <a:xfrm>
          <a:off x="9683238" y="6286502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49698</xdr:colOff>
      <xdr:row>22</xdr:row>
      <xdr:rowOff>163885</xdr:rowOff>
    </xdr:from>
    <xdr:to>
      <xdr:col>11</xdr:col>
      <xdr:colOff>417709</xdr:colOff>
      <xdr:row>23</xdr:row>
      <xdr:rowOff>121703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2372" y="6417255"/>
          <a:ext cx="368011" cy="156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68102</xdr:colOff>
      <xdr:row>32</xdr:row>
      <xdr:rowOff>19050</xdr:rowOff>
    </xdr:from>
    <xdr:to>
      <xdr:col>10</xdr:col>
      <xdr:colOff>362511</xdr:colOff>
      <xdr:row>32</xdr:row>
      <xdr:rowOff>131619</xdr:rowOff>
    </xdr:to>
    <xdr:sp macro="" textlink="">
      <xdr:nvSpPr>
        <xdr:cNvPr id="2" name="Strzałka w lewo 1"/>
        <xdr:cNvSpPr/>
      </xdr:nvSpPr>
      <xdr:spPr>
        <a:xfrm>
          <a:off x="10231277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10</xdr:col>
      <xdr:colOff>57711</xdr:colOff>
      <xdr:row>33</xdr:row>
      <xdr:rowOff>2445</xdr:rowOff>
    </xdr:from>
    <xdr:to>
      <xdr:col>10</xdr:col>
      <xdr:colOff>425722</xdr:colOff>
      <xdr:row>34</xdr:row>
      <xdr:rowOff>7488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0886" y="5955570"/>
          <a:ext cx="368011" cy="1574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58016</xdr:colOff>
      <xdr:row>23</xdr:row>
      <xdr:rowOff>133350</xdr:rowOff>
    </xdr:from>
    <xdr:to>
      <xdr:col>12</xdr:col>
      <xdr:colOff>352425</xdr:colOff>
      <xdr:row>23</xdr:row>
      <xdr:rowOff>245919</xdr:rowOff>
    </xdr:to>
    <xdr:sp macro="" textlink="">
      <xdr:nvSpPr>
        <xdr:cNvPr id="2" name="Strzałka w lewo 1"/>
        <xdr:cNvSpPr/>
      </xdr:nvSpPr>
      <xdr:spPr>
        <a:xfrm>
          <a:off x="10078316" y="5829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47625</xdr:colOff>
      <xdr:row>24</xdr:row>
      <xdr:rowOff>6928</xdr:rowOff>
    </xdr:from>
    <xdr:to>
      <xdr:col>12</xdr:col>
      <xdr:colOff>415636</xdr:colOff>
      <xdr:row>24</xdr:row>
      <xdr:rowOff>168853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7925" y="6036253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80"/>
  <sheetViews>
    <sheetView showGridLines="0" tabSelected="1" showRuler="0" view="pageBreakPreview" zoomScaleNormal="100" zoomScaleSheetLayoutView="100" workbookViewId="0">
      <selection activeCell="AQ19" sqref="AQ19"/>
    </sheetView>
  </sheetViews>
  <sheetFormatPr defaultRowHeight="12.75"/>
  <cols>
    <col min="1" max="1" width="0.5703125" style="4" customWidth="1"/>
    <col min="2" max="2" width="1.7109375" style="13" customWidth="1"/>
    <col min="3" max="3" width="4.5703125" style="4" customWidth="1"/>
    <col min="4" max="10" width="2.7109375" style="4" customWidth="1"/>
    <col min="11" max="11" width="2.85546875" style="4" customWidth="1"/>
    <col min="12" max="12" width="3.140625" style="4" customWidth="1"/>
    <col min="13" max="13" width="2.85546875" style="4" customWidth="1"/>
    <col min="14" max="14" width="2.7109375" style="4" customWidth="1"/>
    <col min="15" max="22" width="2.85546875" style="4" customWidth="1"/>
    <col min="23" max="23" width="2.7109375" style="4" customWidth="1"/>
    <col min="24" max="32" width="2.85546875" style="4" customWidth="1"/>
    <col min="33" max="33" width="2.7109375" style="4" customWidth="1"/>
    <col min="34" max="35" width="2.85546875" style="4" customWidth="1"/>
    <col min="36" max="36" width="2.7109375" style="4" customWidth="1"/>
    <col min="37" max="37" width="2.85546875" style="4" customWidth="1"/>
    <col min="38" max="38" width="1.42578125" style="4" customWidth="1"/>
    <col min="39" max="39" width="0.5703125" style="4" customWidth="1"/>
    <col min="40" max="40" width="6.7109375" style="4" customWidth="1"/>
    <col min="41" max="41" width="19.5703125" style="4" customWidth="1"/>
    <col min="42" max="16384" width="9.140625" style="4"/>
  </cols>
  <sheetData>
    <row r="1" spans="2:41" ht="12.75" customHeight="1">
      <c r="B1" s="597" t="s">
        <v>255</v>
      </c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8"/>
      <c r="O1" s="598"/>
      <c r="P1" s="598"/>
      <c r="Q1" s="598"/>
      <c r="R1" s="598"/>
      <c r="S1" s="598"/>
      <c r="T1" s="598"/>
      <c r="U1" s="598"/>
      <c r="V1" s="598"/>
      <c r="W1" s="598"/>
      <c r="X1" s="598"/>
      <c r="Y1" s="598"/>
      <c r="Z1" s="599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2"/>
    </row>
    <row r="2" spans="2:41" ht="15" customHeight="1">
      <c r="B2" s="600"/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  <c r="O2" s="601"/>
      <c r="P2" s="601"/>
      <c r="Q2" s="601"/>
      <c r="R2" s="601"/>
      <c r="S2" s="601"/>
      <c r="T2" s="601"/>
      <c r="U2" s="601"/>
      <c r="V2" s="601"/>
      <c r="W2" s="601"/>
      <c r="X2" s="601"/>
      <c r="Y2" s="601"/>
      <c r="Z2" s="602"/>
      <c r="AA2" s="603" t="s">
        <v>179</v>
      </c>
      <c r="AB2" s="604"/>
      <c r="AC2" s="604"/>
      <c r="AD2" s="604"/>
      <c r="AE2" s="605"/>
      <c r="AF2" s="606" t="s">
        <v>237</v>
      </c>
      <c r="AG2" s="607"/>
      <c r="AH2" s="607"/>
      <c r="AI2" s="607"/>
      <c r="AJ2" s="607"/>
      <c r="AK2" s="608"/>
      <c r="AL2" s="213"/>
    </row>
    <row r="3" spans="2:41" ht="7.5" customHeight="1">
      <c r="B3" s="600"/>
      <c r="C3" s="601"/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1"/>
      <c r="O3" s="601"/>
      <c r="P3" s="601"/>
      <c r="Q3" s="601"/>
      <c r="R3" s="601"/>
      <c r="S3" s="601"/>
      <c r="T3" s="601"/>
      <c r="U3" s="601"/>
      <c r="V3" s="601"/>
      <c r="W3" s="601"/>
      <c r="X3" s="601"/>
      <c r="Y3" s="601"/>
      <c r="Z3" s="602"/>
      <c r="AA3" s="214"/>
      <c r="AC3" s="214"/>
      <c r="AD3" s="214"/>
      <c r="AE3" s="214"/>
      <c r="AF3" s="214"/>
      <c r="AG3" s="214"/>
      <c r="AH3" s="214"/>
      <c r="AI3" s="214"/>
      <c r="AJ3" s="214"/>
      <c r="AK3" s="214"/>
      <c r="AL3" s="213"/>
    </row>
    <row r="4" spans="2:41" ht="12.75" customHeight="1">
      <c r="B4" s="600"/>
      <c r="C4" s="601"/>
      <c r="D4" s="601"/>
      <c r="E4" s="601"/>
      <c r="F4" s="601"/>
      <c r="G4" s="601"/>
      <c r="H4" s="601"/>
      <c r="I4" s="601"/>
      <c r="J4" s="601"/>
      <c r="K4" s="601"/>
      <c r="L4" s="601"/>
      <c r="M4" s="601"/>
      <c r="N4" s="601"/>
      <c r="O4" s="601"/>
      <c r="P4" s="601"/>
      <c r="Q4" s="601"/>
      <c r="R4" s="601"/>
      <c r="S4" s="601"/>
      <c r="T4" s="601"/>
      <c r="U4" s="601"/>
      <c r="V4" s="601"/>
      <c r="W4" s="601"/>
      <c r="X4" s="601"/>
      <c r="Y4" s="601"/>
      <c r="Z4" s="602"/>
      <c r="AA4" s="214"/>
      <c r="AB4" s="214"/>
      <c r="AC4" s="604" t="s">
        <v>226</v>
      </c>
      <c r="AD4" s="604"/>
      <c r="AE4" s="604"/>
      <c r="AF4" s="604"/>
      <c r="AG4" s="604"/>
      <c r="AH4" s="604"/>
      <c r="AI4" s="604"/>
      <c r="AJ4" s="604"/>
      <c r="AK4" s="214"/>
      <c r="AL4" s="215"/>
      <c r="AM4" s="216"/>
    </row>
    <row r="5" spans="2:41" ht="9.75" customHeight="1">
      <c r="B5" s="600"/>
      <c r="C5" s="601"/>
      <c r="D5" s="601"/>
      <c r="E5" s="601"/>
      <c r="F5" s="601"/>
      <c r="G5" s="601"/>
      <c r="H5" s="601"/>
      <c r="I5" s="601"/>
      <c r="J5" s="601"/>
      <c r="K5" s="601"/>
      <c r="L5" s="601"/>
      <c r="M5" s="601"/>
      <c r="N5" s="601"/>
      <c r="O5" s="601"/>
      <c r="P5" s="601"/>
      <c r="Q5" s="601"/>
      <c r="R5" s="601"/>
      <c r="S5" s="601"/>
      <c r="T5" s="601"/>
      <c r="U5" s="601"/>
      <c r="V5" s="601"/>
      <c r="W5" s="601"/>
      <c r="X5" s="601"/>
      <c r="Y5" s="601"/>
      <c r="Z5" s="602"/>
      <c r="AA5" s="214"/>
      <c r="AB5" s="214"/>
      <c r="AC5" s="604"/>
      <c r="AD5" s="604"/>
      <c r="AE5" s="604"/>
      <c r="AF5" s="604"/>
      <c r="AG5" s="604"/>
      <c r="AH5" s="604"/>
      <c r="AI5" s="604"/>
      <c r="AJ5" s="604"/>
      <c r="AK5" s="214"/>
      <c r="AL5" s="215"/>
      <c r="AM5" s="216"/>
      <c r="AN5" s="493" t="s">
        <v>465</v>
      </c>
      <c r="AO5" s="494"/>
    </row>
    <row r="6" spans="2:41" ht="39" customHeight="1">
      <c r="B6" s="600"/>
      <c r="C6" s="601"/>
      <c r="D6" s="601"/>
      <c r="E6" s="601"/>
      <c r="F6" s="601"/>
      <c r="G6" s="601"/>
      <c r="H6" s="601"/>
      <c r="I6" s="601"/>
      <c r="J6" s="601"/>
      <c r="K6" s="601"/>
      <c r="L6" s="601"/>
      <c r="M6" s="601"/>
      <c r="N6" s="601"/>
      <c r="O6" s="601"/>
      <c r="P6" s="601"/>
      <c r="Q6" s="601"/>
      <c r="R6" s="601"/>
      <c r="S6" s="601"/>
      <c r="T6" s="601"/>
      <c r="U6" s="601"/>
      <c r="V6" s="601"/>
      <c r="W6" s="601"/>
      <c r="X6" s="601"/>
      <c r="Y6" s="601"/>
      <c r="Z6" s="602"/>
      <c r="AA6" s="152"/>
      <c r="AB6" s="152"/>
      <c r="AC6" s="604"/>
      <c r="AD6" s="604"/>
      <c r="AE6" s="604"/>
      <c r="AF6" s="604"/>
      <c r="AG6" s="604"/>
      <c r="AH6" s="604"/>
      <c r="AI6" s="604"/>
      <c r="AJ6" s="604"/>
      <c r="AK6" s="214"/>
      <c r="AL6" s="215"/>
      <c r="AM6" s="216"/>
      <c r="AN6" s="493"/>
      <c r="AO6" s="494"/>
    </row>
    <row r="7" spans="2:41" ht="22.5" customHeight="1">
      <c r="B7" s="600"/>
      <c r="C7" s="601"/>
      <c r="D7" s="601"/>
      <c r="E7" s="601"/>
      <c r="F7" s="601"/>
      <c r="G7" s="601"/>
      <c r="H7" s="601"/>
      <c r="I7" s="601"/>
      <c r="J7" s="601"/>
      <c r="K7" s="601"/>
      <c r="L7" s="601"/>
      <c r="M7" s="601"/>
      <c r="N7" s="601"/>
      <c r="O7" s="601"/>
      <c r="P7" s="601"/>
      <c r="Q7" s="601"/>
      <c r="R7" s="601"/>
      <c r="S7" s="601"/>
      <c r="T7" s="601"/>
      <c r="U7" s="601"/>
      <c r="V7" s="601"/>
      <c r="W7" s="601"/>
      <c r="X7" s="601"/>
      <c r="Y7" s="601"/>
      <c r="Z7" s="602"/>
      <c r="AA7" s="152"/>
      <c r="AB7" s="609" t="s">
        <v>244</v>
      </c>
      <c r="AC7" s="609"/>
      <c r="AD7" s="609"/>
      <c r="AE7" s="609"/>
      <c r="AF7" s="609"/>
      <c r="AG7" s="609"/>
      <c r="AH7" s="609"/>
      <c r="AI7" s="610"/>
      <c r="AJ7" s="611"/>
      <c r="AK7" s="612"/>
      <c r="AL7" s="215"/>
      <c r="AM7" s="216"/>
      <c r="AN7" s="493"/>
      <c r="AO7" s="494"/>
    </row>
    <row r="8" spans="2:41" ht="6.75" customHeight="1">
      <c r="B8" s="217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168"/>
      <c r="Z8" s="219"/>
      <c r="AA8" s="214"/>
      <c r="AB8" s="214"/>
      <c r="AC8" s="214"/>
      <c r="AD8" s="214"/>
      <c r="AE8" s="214"/>
      <c r="AF8" s="347"/>
      <c r="AG8" s="347"/>
      <c r="AH8" s="347"/>
      <c r="AI8" s="347"/>
      <c r="AJ8" s="347"/>
      <c r="AK8" s="347"/>
      <c r="AL8" s="215"/>
      <c r="AM8" s="216"/>
    </row>
    <row r="9" spans="2:41" ht="17.100000000000001" customHeight="1">
      <c r="B9" s="217"/>
      <c r="C9" s="76" t="s">
        <v>96</v>
      </c>
      <c r="D9" s="90"/>
      <c r="E9" s="90"/>
      <c r="F9" s="91" t="s">
        <v>10</v>
      </c>
      <c r="G9" s="90">
        <v>6</v>
      </c>
      <c r="H9" s="90">
        <v>9</v>
      </c>
      <c r="I9" s="90">
        <v>3</v>
      </c>
      <c r="J9" s="90">
        <v>5</v>
      </c>
      <c r="K9" s="91" t="s">
        <v>10</v>
      </c>
      <c r="L9" s="457" t="s">
        <v>96</v>
      </c>
      <c r="M9" s="90"/>
      <c r="N9" s="90"/>
      <c r="O9" s="90"/>
      <c r="P9" s="90"/>
      <c r="Q9" s="90"/>
      <c r="R9" s="90"/>
      <c r="S9" s="90"/>
      <c r="T9" s="77" t="s">
        <v>67</v>
      </c>
      <c r="U9" s="90"/>
      <c r="V9" s="90"/>
      <c r="W9" s="77"/>
      <c r="X9" s="218"/>
      <c r="Y9" s="218"/>
      <c r="Z9" s="187"/>
      <c r="AA9" s="76"/>
      <c r="AB9" s="90"/>
      <c r="AC9" s="90"/>
      <c r="AD9" s="77" t="s">
        <v>227</v>
      </c>
      <c r="AE9" s="90"/>
      <c r="AF9" s="90"/>
      <c r="AG9" s="77" t="s">
        <v>227</v>
      </c>
      <c r="AH9" s="92">
        <v>2</v>
      </c>
      <c r="AI9" s="90">
        <v>0</v>
      </c>
      <c r="AJ9" s="90"/>
      <c r="AK9" s="90"/>
      <c r="AL9" s="215"/>
      <c r="AM9" s="216"/>
    </row>
    <row r="10" spans="2:41" ht="23.25" customHeight="1">
      <c r="B10" s="616" t="s">
        <v>224</v>
      </c>
      <c r="C10" s="617"/>
      <c r="D10" s="617"/>
      <c r="E10" s="617"/>
      <c r="F10" s="617"/>
      <c r="G10" s="617"/>
      <c r="H10" s="617"/>
      <c r="I10" s="617"/>
      <c r="J10" s="617"/>
      <c r="K10" s="617"/>
      <c r="L10" s="617"/>
      <c r="M10" s="617"/>
      <c r="N10" s="617"/>
      <c r="O10" s="617"/>
      <c r="P10" s="617"/>
      <c r="Q10" s="617"/>
      <c r="R10" s="617"/>
      <c r="S10" s="617"/>
      <c r="T10" s="617"/>
      <c r="U10" s="617"/>
      <c r="V10" s="617"/>
      <c r="W10" s="617"/>
      <c r="X10" s="617"/>
      <c r="Y10" s="617"/>
      <c r="Z10" s="618"/>
      <c r="AA10" s="617" t="s">
        <v>229</v>
      </c>
      <c r="AB10" s="617"/>
      <c r="AC10" s="617"/>
      <c r="AD10" s="617"/>
      <c r="AE10" s="617"/>
      <c r="AF10" s="617"/>
      <c r="AG10" s="617"/>
      <c r="AH10" s="617"/>
      <c r="AI10" s="617"/>
      <c r="AJ10" s="617"/>
      <c r="AK10" s="617"/>
      <c r="AL10" s="618"/>
    </row>
    <row r="11" spans="2:41" ht="2.25" customHeight="1"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</row>
    <row r="12" spans="2:41" ht="22.5" customHeight="1">
      <c r="B12" s="619" t="s">
        <v>231</v>
      </c>
      <c r="C12" s="620"/>
      <c r="D12" s="620"/>
      <c r="E12" s="620"/>
      <c r="F12" s="620"/>
      <c r="G12" s="620"/>
      <c r="H12" s="620"/>
      <c r="I12" s="620"/>
      <c r="J12" s="620"/>
      <c r="K12" s="620"/>
      <c r="L12" s="620"/>
      <c r="M12" s="620"/>
      <c r="N12" s="620"/>
      <c r="O12" s="620"/>
      <c r="P12" s="620"/>
      <c r="Q12" s="620"/>
      <c r="R12" s="620"/>
      <c r="S12" s="620"/>
      <c r="T12" s="620"/>
      <c r="U12" s="620"/>
      <c r="V12" s="620"/>
      <c r="W12" s="620"/>
      <c r="X12" s="620"/>
      <c r="Y12" s="620"/>
      <c r="Z12" s="620"/>
      <c r="AA12" s="620"/>
      <c r="AB12" s="620"/>
      <c r="AC12" s="620"/>
      <c r="AD12" s="620"/>
      <c r="AE12" s="620"/>
      <c r="AF12" s="620"/>
      <c r="AG12" s="620"/>
      <c r="AH12" s="620"/>
      <c r="AI12" s="620"/>
      <c r="AJ12" s="620"/>
      <c r="AK12" s="620"/>
      <c r="AL12" s="621"/>
    </row>
    <row r="13" spans="2:41" ht="2.25" customHeight="1"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1"/>
      <c r="AJ13" s="221"/>
      <c r="AK13" s="221"/>
      <c r="AL13" s="221"/>
    </row>
    <row r="14" spans="2:41" ht="12.75" customHeight="1">
      <c r="B14" s="622" t="s">
        <v>61</v>
      </c>
      <c r="C14" s="623"/>
      <c r="D14" s="623"/>
      <c r="E14" s="623"/>
      <c r="F14" s="623"/>
      <c r="G14" s="623"/>
      <c r="H14" s="623"/>
      <c r="I14" s="623"/>
      <c r="J14" s="623"/>
      <c r="K14" s="623"/>
      <c r="L14" s="623"/>
      <c r="M14" s="623"/>
      <c r="N14" s="623"/>
      <c r="O14" s="623"/>
      <c r="P14" s="623"/>
      <c r="Q14" s="623"/>
      <c r="R14" s="623"/>
      <c r="S14" s="623"/>
      <c r="T14" s="623"/>
      <c r="U14" s="623"/>
      <c r="V14" s="623"/>
      <c r="W14" s="623"/>
      <c r="X14" s="623"/>
      <c r="Y14" s="623"/>
      <c r="Z14" s="623"/>
      <c r="AA14" s="623"/>
      <c r="AB14" s="623"/>
      <c r="AC14" s="623"/>
      <c r="AD14" s="623"/>
      <c r="AE14" s="623"/>
      <c r="AF14" s="623"/>
      <c r="AG14" s="623"/>
      <c r="AH14" s="623"/>
      <c r="AI14" s="623"/>
      <c r="AJ14" s="623"/>
      <c r="AK14" s="623"/>
      <c r="AL14" s="624"/>
      <c r="AN14" s="493"/>
      <c r="AO14" s="494"/>
    </row>
    <row r="15" spans="2:41" ht="2.25" customHeight="1">
      <c r="B15" s="222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3"/>
      <c r="AK15" s="223"/>
      <c r="AL15" s="224"/>
      <c r="AN15" s="493"/>
      <c r="AO15" s="494"/>
    </row>
    <row r="16" spans="2:41" ht="12.75" customHeight="1">
      <c r="B16" s="225"/>
      <c r="C16" s="499" t="s">
        <v>62</v>
      </c>
      <c r="D16" s="499"/>
      <c r="E16" s="499"/>
      <c r="F16" s="499"/>
      <c r="G16" s="499"/>
      <c r="H16" s="499"/>
      <c r="I16" s="499"/>
      <c r="J16" s="499"/>
      <c r="K16" s="499"/>
      <c r="L16" s="499"/>
      <c r="M16" s="499"/>
      <c r="N16" s="499"/>
      <c r="O16" s="499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  <c r="AH16" s="226" t="s">
        <v>206</v>
      </c>
      <c r="AI16" s="67"/>
      <c r="AJ16" s="223"/>
      <c r="AK16" s="223"/>
      <c r="AL16" s="224"/>
      <c r="AN16" s="493"/>
      <c r="AO16" s="494"/>
    </row>
    <row r="17" spans="2:38" ht="17.100000000000001" customHeight="1">
      <c r="B17" s="222"/>
      <c r="C17" s="364" t="s">
        <v>63</v>
      </c>
      <c r="D17" s="501" t="s">
        <v>205</v>
      </c>
      <c r="E17" s="501"/>
      <c r="F17" s="501"/>
      <c r="G17" s="501"/>
      <c r="H17" s="501"/>
      <c r="I17" s="501"/>
      <c r="J17" s="501"/>
      <c r="K17" s="501"/>
      <c r="L17" s="501"/>
      <c r="M17" s="501"/>
      <c r="N17" s="501"/>
      <c r="O17" s="501"/>
      <c r="P17" s="501"/>
      <c r="Q17" s="501"/>
      <c r="R17" s="501"/>
      <c r="S17" s="501"/>
      <c r="T17" s="501"/>
      <c r="U17" s="501"/>
      <c r="V17" s="501"/>
      <c r="W17" s="501"/>
      <c r="X17" s="501"/>
      <c r="Y17" s="501"/>
      <c r="Z17" s="501"/>
      <c r="AA17" s="501"/>
      <c r="AB17" s="501"/>
      <c r="AC17" s="501"/>
      <c r="AD17" s="501"/>
      <c r="AE17" s="501"/>
      <c r="AF17" s="501"/>
      <c r="AG17" s="223"/>
      <c r="AH17" s="439" t="str">
        <f>IF(AH20="x","","x")</f>
        <v>x</v>
      </c>
      <c r="AI17" s="223"/>
      <c r="AJ17" s="223"/>
      <c r="AK17" s="223"/>
      <c r="AL17" s="224"/>
    </row>
    <row r="18" spans="2:38" ht="1.5" customHeight="1">
      <c r="B18" s="222"/>
      <c r="C18" s="226"/>
      <c r="D18" s="501"/>
      <c r="E18" s="501"/>
      <c r="F18" s="501"/>
      <c r="G18" s="501"/>
      <c r="H18" s="501"/>
      <c r="I18" s="501"/>
      <c r="J18" s="501"/>
      <c r="K18" s="501"/>
      <c r="L18" s="501"/>
      <c r="M18" s="501"/>
      <c r="N18" s="501"/>
      <c r="O18" s="501"/>
      <c r="P18" s="501"/>
      <c r="Q18" s="501"/>
      <c r="R18" s="501"/>
      <c r="S18" s="501"/>
      <c r="T18" s="501"/>
      <c r="U18" s="501"/>
      <c r="V18" s="501"/>
      <c r="W18" s="501"/>
      <c r="X18" s="501"/>
      <c r="Y18" s="501"/>
      <c r="Z18" s="501"/>
      <c r="AA18" s="501"/>
      <c r="AB18" s="501"/>
      <c r="AC18" s="501"/>
      <c r="AD18" s="501"/>
      <c r="AE18" s="501"/>
      <c r="AF18" s="501"/>
      <c r="AG18" s="223"/>
      <c r="AH18" s="89"/>
      <c r="AI18" s="223"/>
      <c r="AJ18" s="223"/>
      <c r="AK18" s="223"/>
      <c r="AL18" s="224"/>
    </row>
    <row r="19" spans="2:38" ht="13.5" customHeight="1">
      <c r="B19" s="222"/>
      <c r="C19" s="227"/>
      <c r="D19" s="501"/>
      <c r="E19" s="501"/>
      <c r="F19" s="501"/>
      <c r="G19" s="501"/>
      <c r="H19" s="501"/>
      <c r="I19" s="501"/>
      <c r="J19" s="501"/>
      <c r="K19" s="501"/>
      <c r="L19" s="501"/>
      <c r="M19" s="501"/>
      <c r="N19" s="501"/>
      <c r="O19" s="501"/>
      <c r="P19" s="501"/>
      <c r="Q19" s="501"/>
      <c r="R19" s="501"/>
      <c r="S19" s="501"/>
      <c r="T19" s="501"/>
      <c r="U19" s="501"/>
      <c r="V19" s="501"/>
      <c r="W19" s="501"/>
      <c r="X19" s="501"/>
      <c r="Y19" s="501"/>
      <c r="Z19" s="501"/>
      <c r="AA19" s="501"/>
      <c r="AB19" s="501"/>
      <c r="AC19" s="501"/>
      <c r="AD19" s="501"/>
      <c r="AE19" s="501"/>
      <c r="AF19" s="501"/>
      <c r="AG19" s="223"/>
      <c r="AH19" s="226" t="s">
        <v>206</v>
      </c>
      <c r="AI19" s="67"/>
      <c r="AJ19" s="223"/>
      <c r="AK19" s="223"/>
      <c r="AL19" s="224"/>
    </row>
    <row r="20" spans="2:38" ht="17.100000000000001" customHeight="1">
      <c r="B20" s="222"/>
      <c r="C20" s="362" t="s">
        <v>64</v>
      </c>
      <c r="D20" s="499" t="s">
        <v>210</v>
      </c>
      <c r="E20" s="499"/>
      <c r="F20" s="499"/>
      <c r="G20" s="499"/>
      <c r="H20" s="499"/>
      <c r="I20" s="499"/>
      <c r="J20" s="499"/>
      <c r="K20" s="499"/>
      <c r="L20" s="499"/>
      <c r="M20" s="499"/>
      <c r="N20" s="499"/>
      <c r="O20" s="499"/>
      <c r="P20" s="499"/>
      <c r="Q20" s="499"/>
      <c r="R20" s="499"/>
      <c r="S20" s="499"/>
      <c r="T20" s="499"/>
      <c r="U20" s="499"/>
      <c r="V20" s="499"/>
      <c r="W20" s="499"/>
      <c r="X20" s="499"/>
      <c r="Y20" s="499"/>
      <c r="Z20" s="499"/>
      <c r="AA20" s="499"/>
      <c r="AB20" s="499"/>
      <c r="AC20" s="499"/>
      <c r="AD20" s="499"/>
      <c r="AE20" s="499"/>
      <c r="AF20" s="499"/>
      <c r="AG20" s="223"/>
      <c r="AH20" s="458"/>
      <c r="AI20" s="223"/>
      <c r="AJ20" s="223"/>
      <c r="AK20" s="223"/>
      <c r="AL20" s="224"/>
    </row>
    <row r="21" spans="2:38" ht="2.25" customHeight="1">
      <c r="B21" s="222"/>
      <c r="C21" s="226"/>
      <c r="D21" s="342"/>
      <c r="E21" s="342"/>
      <c r="F21" s="342"/>
      <c r="G21" s="342"/>
      <c r="H21" s="342"/>
      <c r="I21" s="342"/>
      <c r="J21" s="342"/>
      <c r="K21" s="342"/>
      <c r="L21" s="342"/>
      <c r="M21" s="342"/>
      <c r="N21" s="342"/>
      <c r="O21" s="342"/>
      <c r="P21" s="342"/>
      <c r="Q21" s="342"/>
      <c r="R21" s="342"/>
      <c r="S21" s="342"/>
      <c r="T21" s="342"/>
      <c r="U21" s="342"/>
      <c r="V21" s="342"/>
      <c r="W21" s="342"/>
      <c r="X21" s="342"/>
      <c r="Y21" s="342"/>
      <c r="Z21" s="342"/>
      <c r="AA21" s="342"/>
      <c r="AB21" s="342"/>
      <c r="AC21" s="342"/>
      <c r="AD21" s="342"/>
      <c r="AE21" s="342"/>
      <c r="AF21" s="342"/>
      <c r="AG21" s="223"/>
      <c r="AH21" s="223"/>
      <c r="AI21" s="223"/>
      <c r="AJ21" s="223"/>
      <c r="AK21" s="223"/>
      <c r="AL21" s="224"/>
    </row>
    <row r="22" spans="2:38" ht="17.100000000000001" customHeight="1">
      <c r="B22" s="225"/>
      <c r="C22" s="499" t="s">
        <v>204</v>
      </c>
      <c r="D22" s="499"/>
      <c r="E22" s="499"/>
      <c r="F22" s="499"/>
      <c r="G22" s="499"/>
      <c r="H22" s="499"/>
      <c r="I22" s="499"/>
      <c r="J22" s="499"/>
      <c r="K22" s="499"/>
      <c r="L22" s="499"/>
      <c r="M22" s="499"/>
      <c r="N22" s="499"/>
      <c r="O22" s="499"/>
      <c r="Q22" s="208"/>
      <c r="R22" s="208"/>
      <c r="S22" s="613" t="s">
        <v>27</v>
      </c>
      <c r="T22" s="614"/>
      <c r="U22" s="614"/>
      <c r="V22" s="614"/>
      <c r="W22" s="614"/>
      <c r="X22" s="614"/>
      <c r="Y22" s="614"/>
      <c r="Z22" s="614"/>
      <c r="AA22" s="614"/>
      <c r="AB22" s="614"/>
      <c r="AC22" s="614"/>
      <c r="AD22" s="614"/>
      <c r="AE22" s="614"/>
      <c r="AF22" s="614"/>
      <c r="AG22" s="614"/>
      <c r="AH22" s="615"/>
      <c r="AI22" s="67"/>
      <c r="AJ22" s="67"/>
      <c r="AK22" s="67"/>
      <c r="AL22" s="228"/>
    </row>
    <row r="23" spans="2:38" ht="2.25" customHeight="1">
      <c r="B23" s="225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67"/>
      <c r="Q23" s="67"/>
      <c r="R23" s="67"/>
      <c r="S23" s="67"/>
      <c r="T23" s="5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228"/>
    </row>
    <row r="24" spans="2:38" ht="17.100000000000001" customHeight="1">
      <c r="B24" s="225"/>
      <c r="C24" s="499" t="s">
        <v>66</v>
      </c>
      <c r="D24" s="499"/>
      <c r="E24" s="499"/>
      <c r="F24" s="499"/>
      <c r="G24" s="499"/>
      <c r="H24" s="499"/>
      <c r="I24" s="499"/>
      <c r="J24" s="499"/>
      <c r="K24" s="499"/>
      <c r="L24" s="499"/>
      <c r="M24" s="499"/>
      <c r="N24" s="499"/>
      <c r="O24" s="499"/>
      <c r="Q24" s="208"/>
      <c r="R24" s="208"/>
      <c r="S24" s="613" t="s">
        <v>27</v>
      </c>
      <c r="T24" s="614"/>
      <c r="U24" s="614"/>
      <c r="V24" s="614"/>
      <c r="W24" s="614"/>
      <c r="X24" s="614"/>
      <c r="Y24" s="614"/>
      <c r="Z24" s="614"/>
      <c r="AA24" s="614"/>
      <c r="AB24" s="614"/>
      <c r="AC24" s="614"/>
      <c r="AD24" s="614"/>
      <c r="AE24" s="614"/>
      <c r="AF24" s="614"/>
      <c r="AG24" s="614"/>
      <c r="AH24" s="615"/>
      <c r="AI24" s="67"/>
      <c r="AJ24" s="67"/>
      <c r="AK24" s="67"/>
      <c r="AL24" s="228"/>
    </row>
    <row r="25" spans="2:38" ht="2.25" customHeight="1">
      <c r="B25" s="225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67"/>
      <c r="AG25" s="67"/>
      <c r="AH25" s="67"/>
      <c r="AI25" s="67"/>
      <c r="AJ25" s="67"/>
      <c r="AK25" s="67"/>
      <c r="AL25" s="228"/>
    </row>
    <row r="26" spans="2:38" ht="17.100000000000001" customHeight="1">
      <c r="B26" s="225"/>
      <c r="C26" s="495" t="s">
        <v>254</v>
      </c>
      <c r="D26" s="495"/>
      <c r="E26" s="495"/>
      <c r="F26" s="495"/>
      <c r="G26" s="495"/>
      <c r="H26" s="495"/>
      <c r="I26" s="495"/>
      <c r="J26" s="495"/>
      <c r="K26" s="495"/>
      <c r="L26" s="495"/>
      <c r="M26" s="495"/>
      <c r="N26" s="495"/>
      <c r="O26" s="495"/>
      <c r="P26" s="495"/>
      <c r="Q26" s="495"/>
      <c r="R26" s="495"/>
      <c r="S26" s="495"/>
      <c r="T26" s="495"/>
      <c r="U26" s="495"/>
      <c r="V26" s="495"/>
      <c r="W26" s="495"/>
      <c r="X26" s="495"/>
      <c r="Y26" s="495"/>
      <c r="Z26" s="495"/>
      <c r="AA26" s="495"/>
      <c r="AB26" s="625"/>
      <c r="AC26" s="613" t="s">
        <v>27</v>
      </c>
      <c r="AD26" s="614"/>
      <c r="AE26" s="614"/>
      <c r="AF26" s="614"/>
      <c r="AG26" s="614"/>
      <c r="AH26" s="615"/>
      <c r="AI26" s="67"/>
      <c r="AJ26" s="67"/>
      <c r="AK26" s="67"/>
      <c r="AL26" s="228"/>
    </row>
    <row r="27" spans="2:38" ht="2.25" customHeight="1"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228"/>
    </row>
    <row r="28" spans="2:38" ht="17.100000000000001" customHeight="1">
      <c r="C28" s="495" t="s">
        <v>370</v>
      </c>
      <c r="D28" s="495"/>
      <c r="E28" s="495"/>
      <c r="F28" s="495"/>
      <c r="G28" s="495"/>
      <c r="H28" s="495"/>
      <c r="I28" s="495"/>
      <c r="J28" s="495"/>
      <c r="K28" s="495"/>
      <c r="L28" s="495"/>
      <c r="M28" s="495"/>
      <c r="N28" s="495"/>
      <c r="O28" s="495"/>
      <c r="P28" s="495"/>
      <c r="Q28" s="495"/>
      <c r="R28" s="495"/>
      <c r="S28" s="495"/>
      <c r="T28" s="495"/>
      <c r="U28" s="495"/>
      <c r="V28" s="495"/>
      <c r="W28" s="495"/>
      <c r="X28" s="495"/>
      <c r="Y28" s="495"/>
      <c r="Z28" s="495"/>
      <c r="AA28" s="495"/>
      <c r="AB28" s="625"/>
      <c r="AC28" s="613" t="s">
        <v>27</v>
      </c>
      <c r="AD28" s="614"/>
      <c r="AE28" s="614"/>
      <c r="AF28" s="614"/>
      <c r="AG28" s="614"/>
      <c r="AH28" s="615"/>
      <c r="AI28" s="229"/>
      <c r="AJ28" s="67"/>
      <c r="AK28" s="67"/>
      <c r="AL28" s="228"/>
    </row>
    <row r="29" spans="2:38" ht="2.25" customHeight="1"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0"/>
      <c r="Y29" s="230"/>
      <c r="Z29" s="230"/>
      <c r="AA29" s="230"/>
      <c r="AB29" s="230"/>
      <c r="AC29" s="231"/>
      <c r="AD29" s="89"/>
      <c r="AE29" s="89"/>
      <c r="AF29" s="89"/>
      <c r="AG29" s="89"/>
      <c r="AH29" s="89"/>
      <c r="AI29" s="67"/>
      <c r="AJ29" s="67"/>
      <c r="AK29" s="67"/>
      <c r="AL29" s="228"/>
    </row>
    <row r="30" spans="2:38" ht="17.100000000000001" customHeight="1">
      <c r="C30" s="361" t="s">
        <v>314</v>
      </c>
      <c r="D30" s="495" t="s">
        <v>315</v>
      </c>
      <c r="E30" s="495"/>
      <c r="F30" s="495"/>
      <c r="G30" s="495"/>
      <c r="H30" s="495"/>
      <c r="I30" s="495"/>
      <c r="J30" s="495"/>
      <c r="K30" s="495"/>
      <c r="L30" s="495"/>
      <c r="M30" s="495"/>
      <c r="N30" s="495"/>
      <c r="O30" s="495"/>
      <c r="P30" s="495"/>
      <c r="Q30" s="495"/>
      <c r="R30" s="495"/>
      <c r="S30" s="495"/>
      <c r="T30" s="495"/>
      <c r="U30" s="495"/>
      <c r="V30" s="495"/>
      <c r="W30" s="495"/>
      <c r="X30" s="495"/>
      <c r="Y30" s="495"/>
      <c r="Z30" s="495"/>
      <c r="AA30" s="495"/>
      <c r="AB30" s="625"/>
      <c r="AC30" s="613"/>
      <c r="AD30" s="614"/>
      <c r="AE30" s="615"/>
      <c r="AF30" s="208"/>
      <c r="AG30" s="208"/>
      <c r="AH30" s="208"/>
      <c r="AI30" s="67"/>
      <c r="AJ30" s="67"/>
      <c r="AK30" s="67"/>
      <c r="AL30" s="228"/>
    </row>
    <row r="31" spans="2:38" ht="2.25" customHeight="1">
      <c r="C31" s="361"/>
      <c r="D31" s="340"/>
      <c r="E31" s="340"/>
      <c r="F31" s="340"/>
      <c r="G31" s="340"/>
      <c r="H31" s="340"/>
      <c r="I31" s="340"/>
      <c r="J31" s="340"/>
      <c r="K31" s="340"/>
      <c r="L31" s="340"/>
      <c r="M31" s="340"/>
      <c r="N31" s="340"/>
      <c r="O31" s="340"/>
      <c r="P31" s="340"/>
      <c r="Q31" s="340"/>
      <c r="R31" s="340"/>
      <c r="S31" s="340"/>
      <c r="T31" s="340"/>
      <c r="U31" s="340"/>
      <c r="V31" s="340"/>
      <c r="W31" s="340"/>
      <c r="X31" s="340"/>
      <c r="Y31" s="340"/>
      <c r="Z31" s="340"/>
      <c r="AA31" s="340"/>
      <c r="AB31" s="68"/>
      <c r="AC31" s="89"/>
      <c r="AD31" s="89"/>
      <c r="AE31" s="89"/>
      <c r="AF31" s="89"/>
      <c r="AG31" s="89"/>
      <c r="AH31" s="89"/>
      <c r="AI31" s="67"/>
      <c r="AJ31" s="67"/>
      <c r="AK31" s="67"/>
      <c r="AL31" s="228"/>
    </row>
    <row r="32" spans="2:38" ht="17.100000000000001" customHeight="1">
      <c r="C32" s="363" t="s">
        <v>252</v>
      </c>
      <c r="D32" s="583" t="s">
        <v>253</v>
      </c>
      <c r="E32" s="583"/>
      <c r="F32" s="583"/>
      <c r="G32" s="583"/>
      <c r="H32" s="583"/>
      <c r="I32" s="583"/>
      <c r="J32" s="583"/>
      <c r="K32" s="583"/>
      <c r="L32" s="583"/>
      <c r="M32" s="583"/>
      <c r="N32" s="583"/>
      <c r="O32" s="583"/>
      <c r="P32" s="583"/>
      <c r="Q32" s="583"/>
      <c r="R32" s="583"/>
      <c r="S32" s="583"/>
      <c r="T32" s="583"/>
      <c r="U32" s="583"/>
      <c r="V32" s="583"/>
      <c r="W32" s="583"/>
      <c r="X32" s="583"/>
      <c r="Y32" s="583"/>
      <c r="Z32" s="583"/>
      <c r="AA32" s="583"/>
      <c r="AB32" s="227"/>
      <c r="AC32" s="613" t="s">
        <v>27</v>
      </c>
      <c r="AD32" s="614"/>
      <c r="AE32" s="614"/>
      <c r="AF32" s="614"/>
      <c r="AG32" s="614"/>
      <c r="AH32" s="615"/>
      <c r="AI32" s="67"/>
      <c r="AJ32" s="67"/>
      <c r="AK32" s="67"/>
      <c r="AL32" s="228"/>
    </row>
    <row r="33" spans="2:39" ht="11.1" customHeight="1">
      <c r="C33" s="227"/>
      <c r="D33" s="583"/>
      <c r="E33" s="583"/>
      <c r="F33" s="583"/>
      <c r="G33" s="583"/>
      <c r="H33" s="583"/>
      <c r="I33" s="583"/>
      <c r="J33" s="583"/>
      <c r="K33" s="583"/>
      <c r="L33" s="583"/>
      <c r="M33" s="583"/>
      <c r="N33" s="583"/>
      <c r="O33" s="583"/>
      <c r="P33" s="583"/>
      <c r="Q33" s="583"/>
      <c r="R33" s="583"/>
      <c r="S33" s="583"/>
      <c r="T33" s="583"/>
      <c r="U33" s="583"/>
      <c r="V33" s="583"/>
      <c r="W33" s="583"/>
      <c r="X33" s="583"/>
      <c r="Y33" s="583"/>
      <c r="Z33" s="583"/>
      <c r="AA33" s="583"/>
      <c r="AB33" s="227"/>
      <c r="AC33" s="89"/>
      <c r="AD33" s="89"/>
      <c r="AE33" s="89"/>
      <c r="AF33" s="89"/>
      <c r="AG33" s="89"/>
      <c r="AH33" s="89"/>
      <c r="AI33" s="67"/>
      <c r="AJ33" s="67"/>
      <c r="AK33" s="67"/>
      <c r="AL33" s="228"/>
    </row>
    <row r="34" spans="2:39" ht="17.100000000000001" customHeight="1">
      <c r="C34" s="501" t="s">
        <v>446</v>
      </c>
      <c r="D34" s="501"/>
      <c r="E34" s="501"/>
      <c r="F34" s="501"/>
      <c r="G34" s="501"/>
      <c r="H34" s="501"/>
      <c r="I34" s="501"/>
      <c r="J34" s="501"/>
      <c r="K34" s="501"/>
      <c r="L34" s="501"/>
      <c r="M34" s="501"/>
      <c r="N34" s="501"/>
      <c r="O34" s="501"/>
      <c r="P34" s="501"/>
      <c r="Q34" s="501"/>
      <c r="R34" s="501"/>
      <c r="S34" s="501"/>
      <c r="T34" s="501"/>
      <c r="U34" s="501"/>
      <c r="V34" s="501"/>
      <c r="W34" s="501"/>
      <c r="X34" s="501"/>
      <c r="Y34" s="501"/>
      <c r="Z34" s="501"/>
      <c r="AA34" s="501"/>
      <c r="AB34" s="227"/>
      <c r="AC34" s="613" t="s">
        <v>27</v>
      </c>
      <c r="AD34" s="614"/>
      <c r="AE34" s="614"/>
      <c r="AF34" s="614"/>
      <c r="AG34" s="614"/>
      <c r="AH34" s="615"/>
      <c r="AI34" s="67"/>
      <c r="AJ34" s="67"/>
      <c r="AK34" s="67"/>
      <c r="AL34" s="228"/>
    </row>
    <row r="35" spans="2:39" ht="11.1" customHeight="1">
      <c r="C35" s="501"/>
      <c r="D35" s="501"/>
      <c r="E35" s="501"/>
      <c r="F35" s="501"/>
      <c r="G35" s="501"/>
      <c r="H35" s="501"/>
      <c r="I35" s="501"/>
      <c r="J35" s="501"/>
      <c r="K35" s="501"/>
      <c r="L35" s="501"/>
      <c r="M35" s="501"/>
      <c r="N35" s="501"/>
      <c r="O35" s="501"/>
      <c r="P35" s="501"/>
      <c r="Q35" s="501"/>
      <c r="R35" s="501"/>
      <c r="S35" s="501"/>
      <c r="T35" s="501"/>
      <c r="U35" s="501"/>
      <c r="V35" s="501"/>
      <c r="W35" s="501"/>
      <c r="X35" s="501"/>
      <c r="Y35" s="501"/>
      <c r="Z35" s="501"/>
      <c r="AA35" s="501"/>
      <c r="AB35" s="227"/>
      <c r="AC35" s="89"/>
      <c r="AD35" s="89"/>
      <c r="AE35" s="89"/>
      <c r="AF35" s="89"/>
      <c r="AG35" s="89"/>
      <c r="AH35" s="89"/>
      <c r="AI35" s="67"/>
      <c r="AJ35" s="67"/>
      <c r="AK35" s="67"/>
      <c r="AL35" s="228"/>
    </row>
    <row r="36" spans="2:39" ht="3" customHeight="1">
      <c r="B36" s="232"/>
      <c r="C36" s="233"/>
      <c r="D36" s="233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586"/>
      <c r="AD36" s="586"/>
      <c r="AE36" s="586"/>
      <c r="AF36" s="586"/>
      <c r="AG36" s="586"/>
      <c r="AH36" s="586"/>
      <c r="AI36" s="234"/>
      <c r="AJ36" s="234"/>
      <c r="AK36" s="234"/>
      <c r="AL36" s="235"/>
    </row>
    <row r="37" spans="2:39" ht="2.25" customHeight="1">
      <c r="B37" s="236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6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237"/>
      <c r="AK37" s="237"/>
      <c r="AL37" s="237"/>
    </row>
    <row r="38" spans="2:39" ht="15" customHeight="1">
      <c r="B38" s="594" t="s">
        <v>65</v>
      </c>
      <c r="C38" s="595"/>
      <c r="D38" s="595"/>
      <c r="E38" s="595"/>
      <c r="F38" s="595"/>
      <c r="G38" s="595"/>
      <c r="H38" s="595"/>
      <c r="I38" s="595"/>
      <c r="J38" s="595"/>
      <c r="K38" s="595"/>
      <c r="L38" s="595"/>
      <c r="M38" s="595"/>
      <c r="N38" s="595"/>
      <c r="O38" s="595"/>
      <c r="P38" s="595"/>
      <c r="Q38" s="595"/>
      <c r="R38" s="595"/>
      <c r="S38" s="595"/>
      <c r="T38" s="595"/>
      <c r="U38" s="595"/>
      <c r="V38" s="595"/>
      <c r="W38" s="595"/>
      <c r="X38" s="595"/>
      <c r="Y38" s="595"/>
      <c r="Z38" s="595"/>
      <c r="AA38" s="595"/>
      <c r="AB38" s="595"/>
      <c r="AC38" s="595"/>
      <c r="AD38" s="595"/>
      <c r="AE38" s="595"/>
      <c r="AF38" s="595"/>
      <c r="AG38" s="595"/>
      <c r="AH38" s="595"/>
      <c r="AI38" s="595"/>
      <c r="AJ38" s="595"/>
      <c r="AK38" s="595"/>
      <c r="AL38" s="596"/>
    </row>
    <row r="39" spans="2:39" ht="2.25" customHeight="1">
      <c r="B39" s="238"/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40"/>
      <c r="S39" s="67"/>
      <c r="T39" s="67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241"/>
    </row>
    <row r="40" spans="2:39" s="18" customFormat="1" ht="17.100000000000001" customHeight="1">
      <c r="B40" s="242"/>
      <c r="C40" s="640" t="s">
        <v>155</v>
      </c>
      <c r="D40" s="640"/>
      <c r="E40" s="640"/>
      <c r="F40" s="640"/>
      <c r="G40" s="640"/>
      <c r="H40" s="640"/>
      <c r="I40" s="640"/>
      <c r="J40" s="640"/>
      <c r="K40" s="640"/>
      <c r="L40" s="640"/>
      <c r="M40" s="640"/>
      <c r="N40" s="640"/>
      <c r="O40" s="641"/>
      <c r="P40" s="627"/>
      <c r="Q40" s="628"/>
      <c r="R40" s="629"/>
      <c r="S40" s="593"/>
      <c r="T40" s="593"/>
      <c r="U40" s="593"/>
      <c r="V40" s="593"/>
      <c r="W40" s="593"/>
      <c r="X40" s="593"/>
      <c r="Y40" s="593"/>
      <c r="Z40" s="593"/>
      <c r="AA40" s="593"/>
      <c r="AB40" s="593"/>
      <c r="AC40" s="593"/>
      <c r="AD40" s="593"/>
      <c r="AE40" s="93"/>
      <c r="AF40" s="93"/>
      <c r="AG40" s="93"/>
      <c r="AH40" s="93"/>
      <c r="AI40" s="93"/>
      <c r="AJ40" s="93"/>
      <c r="AL40" s="94"/>
    </row>
    <row r="41" spans="2:39" s="19" customFormat="1" ht="2.25" customHeight="1">
      <c r="B41" s="588"/>
      <c r="C41" s="589"/>
      <c r="D41" s="589"/>
      <c r="E41" s="589"/>
      <c r="F41" s="589"/>
      <c r="G41" s="589"/>
      <c r="H41" s="589"/>
      <c r="I41" s="589"/>
      <c r="J41" s="589"/>
      <c r="K41" s="589"/>
      <c r="L41" s="589"/>
      <c r="M41" s="589"/>
      <c r="N41" s="589"/>
      <c r="O41" s="589"/>
      <c r="P41" s="589"/>
      <c r="Q41" s="589"/>
      <c r="R41" s="589"/>
      <c r="S41" s="589"/>
      <c r="T41" s="589"/>
      <c r="U41" s="589"/>
      <c r="V41" s="589"/>
      <c r="W41" s="589"/>
      <c r="X41" s="589"/>
      <c r="Y41" s="589"/>
      <c r="Z41" s="589"/>
      <c r="AA41" s="589"/>
      <c r="AB41" s="589"/>
      <c r="AC41" s="589"/>
      <c r="AD41" s="589"/>
      <c r="AE41" s="589"/>
      <c r="AF41" s="589"/>
      <c r="AG41" s="589"/>
      <c r="AH41" s="589"/>
      <c r="AI41" s="589"/>
      <c r="AJ41" s="589"/>
      <c r="AK41" s="589"/>
      <c r="AL41" s="590"/>
      <c r="AM41" s="17"/>
    </row>
    <row r="42" spans="2:39" ht="17.100000000000001" customHeight="1">
      <c r="B42" s="238"/>
      <c r="C42" s="502" t="s">
        <v>207</v>
      </c>
      <c r="D42" s="502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91"/>
      <c r="P42" s="2"/>
      <c r="Q42" s="2"/>
      <c r="R42" s="2"/>
      <c r="S42" s="2"/>
      <c r="T42" s="2"/>
      <c r="U42" s="2"/>
      <c r="V42" s="2"/>
      <c r="W42" s="2"/>
      <c r="X42" s="2"/>
      <c r="Y42" s="243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241"/>
    </row>
    <row r="43" spans="2:39" ht="2.25" customHeight="1">
      <c r="B43" s="238"/>
      <c r="C43" s="239"/>
      <c r="D43" s="239"/>
      <c r="E43" s="239"/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39"/>
      <c r="Q43" s="240"/>
      <c r="S43" s="67"/>
      <c r="T43" s="67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241"/>
    </row>
    <row r="44" spans="2:39" ht="12" customHeight="1">
      <c r="B44" s="244"/>
      <c r="C44" s="592" t="s">
        <v>208</v>
      </c>
      <c r="D44" s="592"/>
      <c r="E44" s="592"/>
      <c r="F44" s="592"/>
      <c r="G44" s="592"/>
      <c r="H44" s="592"/>
      <c r="I44" s="592"/>
      <c r="J44" s="592"/>
      <c r="K44" s="592"/>
      <c r="L44" s="592"/>
      <c r="M44" s="592"/>
      <c r="N44" s="592"/>
      <c r="O44" s="592"/>
      <c r="P44" s="592"/>
      <c r="Q44" s="592"/>
      <c r="R44" s="245"/>
      <c r="U44" s="512" t="s">
        <v>209</v>
      </c>
      <c r="V44" s="512"/>
      <c r="W44" s="512"/>
      <c r="X44" s="512"/>
      <c r="Y44" s="512"/>
      <c r="Z44" s="512"/>
      <c r="AA44" s="512"/>
      <c r="AB44" s="512"/>
      <c r="AC44" s="512"/>
      <c r="AD44" s="512"/>
      <c r="AE44" s="223"/>
      <c r="AF44" s="245"/>
      <c r="AG44" s="245"/>
      <c r="AH44" s="245"/>
      <c r="AI44" s="245"/>
      <c r="AJ44" s="245"/>
      <c r="AK44" s="245"/>
      <c r="AL44" s="246"/>
    </row>
    <row r="45" spans="2:39" ht="17.100000000000001" customHeight="1">
      <c r="B45" s="244"/>
      <c r="C45" s="631"/>
      <c r="D45" s="632"/>
      <c r="E45" s="632"/>
      <c r="F45" s="632"/>
      <c r="G45" s="632"/>
      <c r="H45" s="632"/>
      <c r="I45" s="632"/>
      <c r="J45" s="632"/>
      <c r="K45" s="632"/>
      <c r="L45" s="632"/>
      <c r="M45" s="632"/>
      <c r="N45" s="632"/>
      <c r="O45" s="632"/>
      <c r="P45" s="632"/>
      <c r="Q45" s="632"/>
      <c r="R45" s="632"/>
      <c r="S45" s="633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47"/>
      <c r="AF45" s="245"/>
      <c r="AG45" s="245"/>
      <c r="AH45" s="245"/>
      <c r="AI45" s="245"/>
      <c r="AJ45" s="245"/>
      <c r="AK45" s="245"/>
      <c r="AL45" s="246"/>
    </row>
    <row r="46" spans="2:39" ht="2.25" customHeight="1">
      <c r="B46" s="244"/>
      <c r="C46" s="634"/>
      <c r="D46" s="635"/>
      <c r="E46" s="635"/>
      <c r="F46" s="635"/>
      <c r="G46" s="635"/>
      <c r="H46" s="635"/>
      <c r="I46" s="635"/>
      <c r="J46" s="635"/>
      <c r="K46" s="635"/>
      <c r="L46" s="635"/>
      <c r="M46" s="635"/>
      <c r="N46" s="635"/>
      <c r="O46" s="635"/>
      <c r="P46" s="635"/>
      <c r="Q46" s="635"/>
      <c r="R46" s="635"/>
      <c r="S46" s="636"/>
      <c r="U46" s="245"/>
      <c r="V46" s="245"/>
      <c r="W46" s="245"/>
      <c r="X46" s="245"/>
      <c r="Y46" s="245"/>
      <c r="Z46" s="245"/>
      <c r="AA46" s="245"/>
      <c r="AB46" s="245"/>
      <c r="AC46" s="245"/>
      <c r="AD46" s="245"/>
      <c r="AE46" s="245"/>
      <c r="AF46" s="245"/>
      <c r="AG46" s="245"/>
      <c r="AH46" s="245"/>
      <c r="AI46" s="245"/>
      <c r="AJ46" s="245"/>
      <c r="AK46" s="245"/>
      <c r="AL46" s="246"/>
    </row>
    <row r="47" spans="2:39" ht="12" customHeight="1">
      <c r="B47" s="244"/>
      <c r="C47" s="634"/>
      <c r="D47" s="635"/>
      <c r="E47" s="635"/>
      <c r="F47" s="635"/>
      <c r="G47" s="635"/>
      <c r="H47" s="635"/>
      <c r="I47" s="635"/>
      <c r="J47" s="635"/>
      <c r="K47" s="635"/>
      <c r="L47" s="635"/>
      <c r="M47" s="635"/>
      <c r="N47" s="635"/>
      <c r="O47" s="635"/>
      <c r="P47" s="635"/>
      <c r="Q47" s="635"/>
      <c r="R47" s="635"/>
      <c r="S47" s="636"/>
      <c r="U47" s="512" t="s">
        <v>245</v>
      </c>
      <c r="V47" s="512"/>
      <c r="W47" s="512"/>
      <c r="X47" s="512"/>
      <c r="Y47" s="512"/>
      <c r="Z47" s="512"/>
      <c r="AA47" s="512"/>
      <c r="AB47" s="512"/>
      <c r="AC47" s="512"/>
      <c r="AD47" s="512"/>
      <c r="AK47" s="245"/>
      <c r="AL47" s="246"/>
    </row>
    <row r="48" spans="2:39" ht="17.100000000000001" customHeight="1">
      <c r="B48" s="244"/>
      <c r="C48" s="637"/>
      <c r="D48" s="638"/>
      <c r="E48" s="638"/>
      <c r="F48" s="638"/>
      <c r="G48" s="638"/>
      <c r="H48" s="638"/>
      <c r="I48" s="638"/>
      <c r="J48" s="638"/>
      <c r="K48" s="638"/>
      <c r="L48" s="638"/>
      <c r="M48" s="638"/>
      <c r="N48" s="638"/>
      <c r="O48" s="638"/>
      <c r="P48" s="638"/>
      <c r="Q48" s="638"/>
      <c r="R48" s="638"/>
      <c r="S48" s="639"/>
      <c r="U48" s="2"/>
      <c r="V48" s="2"/>
      <c r="W48" s="2"/>
      <c r="X48" s="2"/>
      <c r="Y48" s="2"/>
      <c r="Z48" s="2"/>
      <c r="AA48" s="2"/>
      <c r="AB48" s="2"/>
      <c r="AC48" s="2"/>
      <c r="AD48" s="343" t="s">
        <v>10</v>
      </c>
      <c r="AE48" s="2"/>
      <c r="AF48" s="2"/>
      <c r="AG48" s="2"/>
      <c r="AH48" s="2"/>
      <c r="AI48" s="436"/>
      <c r="AJ48" s="343"/>
      <c r="AK48" s="218"/>
      <c r="AL48" s="248"/>
    </row>
    <row r="49" spans="2:38" ht="2.25" customHeight="1">
      <c r="B49" s="244"/>
      <c r="AL49" s="187"/>
    </row>
    <row r="50" spans="2:38" ht="22.5" customHeight="1">
      <c r="B50" s="244"/>
      <c r="C50" s="495" t="s">
        <v>414</v>
      </c>
      <c r="D50" s="495"/>
      <c r="E50" s="495"/>
      <c r="F50" s="495"/>
      <c r="G50" s="495"/>
      <c r="H50" s="495"/>
      <c r="I50" s="495"/>
      <c r="J50" s="495"/>
      <c r="K50" s="495"/>
      <c r="L50" s="495"/>
      <c r="M50" s="495"/>
      <c r="N50" s="495"/>
      <c r="O50" s="495"/>
      <c r="P50" s="495"/>
      <c r="Q50" s="495"/>
      <c r="R50" s="495"/>
      <c r="S50" s="495"/>
      <c r="T50" s="495"/>
      <c r="U50" s="495"/>
      <c r="V50" s="495"/>
      <c r="W50" s="495"/>
      <c r="X50" s="495"/>
      <c r="Y50" s="495"/>
      <c r="Z50" s="495"/>
      <c r="AA50" s="495"/>
      <c r="AB50" s="495"/>
      <c r="AC50" s="495"/>
      <c r="AD50" s="495"/>
      <c r="AE50" s="495"/>
      <c r="AF50" s="495"/>
      <c r="AG50" s="495"/>
      <c r="AH50" s="495"/>
      <c r="AI50" s="495"/>
      <c r="AJ50" s="495"/>
      <c r="AK50" s="495"/>
      <c r="AL50" s="625"/>
    </row>
    <row r="51" spans="2:38" ht="9" customHeight="1">
      <c r="B51" s="249"/>
      <c r="C51" s="545" t="s">
        <v>156</v>
      </c>
      <c r="D51" s="546"/>
      <c r="E51" s="546"/>
      <c r="F51" s="547"/>
      <c r="G51" s="545" t="s">
        <v>157</v>
      </c>
      <c r="H51" s="546"/>
      <c r="I51" s="546"/>
      <c r="J51" s="546"/>
      <c r="K51" s="546"/>
      <c r="L51" s="546"/>
      <c r="M51" s="546"/>
      <c r="N51" s="547"/>
      <c r="O51" s="545" t="s">
        <v>158</v>
      </c>
      <c r="P51" s="546"/>
      <c r="Q51" s="546"/>
      <c r="R51" s="546"/>
      <c r="S51" s="546"/>
      <c r="T51" s="546"/>
      <c r="U51" s="546"/>
      <c r="V51" s="546"/>
      <c r="W51" s="546"/>
      <c r="X51" s="546"/>
      <c r="Y51" s="546"/>
      <c r="Z51" s="547"/>
      <c r="AA51" s="545" t="s">
        <v>159</v>
      </c>
      <c r="AB51" s="546"/>
      <c r="AC51" s="546"/>
      <c r="AD51" s="546"/>
      <c r="AE51" s="546"/>
      <c r="AF51" s="546"/>
      <c r="AG51" s="546"/>
      <c r="AH51" s="546"/>
      <c r="AI51" s="546"/>
      <c r="AJ51" s="546"/>
      <c r="AK51" s="547"/>
      <c r="AL51" s="250"/>
    </row>
    <row r="52" spans="2:38" ht="15" customHeight="1">
      <c r="B52" s="244"/>
      <c r="C52" s="585" t="s">
        <v>116</v>
      </c>
      <c r="D52" s="586"/>
      <c r="E52" s="586"/>
      <c r="F52" s="587"/>
      <c r="G52" s="555" t="s">
        <v>27</v>
      </c>
      <c r="H52" s="556"/>
      <c r="I52" s="556"/>
      <c r="J52" s="556"/>
      <c r="K52" s="556"/>
      <c r="L52" s="556"/>
      <c r="M52" s="556"/>
      <c r="N52" s="557"/>
      <c r="O52" s="558"/>
      <c r="P52" s="559"/>
      <c r="Q52" s="559"/>
      <c r="R52" s="559"/>
      <c r="S52" s="559"/>
      <c r="T52" s="559"/>
      <c r="U52" s="559"/>
      <c r="V52" s="559"/>
      <c r="W52" s="559"/>
      <c r="X52" s="559"/>
      <c r="Y52" s="559"/>
      <c r="Z52" s="560"/>
      <c r="AA52" s="558"/>
      <c r="AB52" s="537"/>
      <c r="AC52" s="537"/>
      <c r="AD52" s="537"/>
      <c r="AE52" s="537"/>
      <c r="AF52" s="537"/>
      <c r="AG52" s="537"/>
      <c r="AH52" s="537"/>
      <c r="AI52" s="537"/>
      <c r="AJ52" s="537"/>
      <c r="AK52" s="538"/>
      <c r="AL52" s="251"/>
    </row>
    <row r="53" spans="2:38" ht="9" customHeight="1">
      <c r="B53" s="244"/>
      <c r="C53" s="545" t="s">
        <v>160</v>
      </c>
      <c r="D53" s="546"/>
      <c r="E53" s="546"/>
      <c r="F53" s="546"/>
      <c r="G53" s="582" t="s">
        <v>161</v>
      </c>
      <c r="H53" s="582"/>
      <c r="I53" s="582"/>
      <c r="J53" s="582"/>
      <c r="K53" s="582"/>
      <c r="L53" s="582"/>
      <c r="M53" s="582"/>
      <c r="N53" s="582"/>
      <c r="O53" s="252" t="s">
        <v>162</v>
      </c>
      <c r="P53" s="253"/>
      <c r="Q53" s="253"/>
      <c r="R53" s="253"/>
      <c r="S53" s="253"/>
      <c r="T53" s="253"/>
      <c r="U53" s="253"/>
      <c r="V53" s="253"/>
      <c r="W53" s="253"/>
      <c r="X53" s="253"/>
      <c r="Y53" s="253"/>
      <c r="Z53" s="254"/>
      <c r="AA53" s="546" t="s">
        <v>163</v>
      </c>
      <c r="AB53" s="546"/>
      <c r="AC53" s="546"/>
      <c r="AD53" s="546"/>
      <c r="AE53" s="546"/>
      <c r="AF53" s="546"/>
      <c r="AG53" s="546"/>
      <c r="AH53" s="546"/>
      <c r="AI53" s="546"/>
      <c r="AJ53" s="546"/>
      <c r="AK53" s="547"/>
      <c r="AL53" s="228"/>
    </row>
    <row r="54" spans="2:38" ht="15" customHeight="1">
      <c r="B54" s="244"/>
      <c r="C54" s="536"/>
      <c r="D54" s="537"/>
      <c r="E54" s="537"/>
      <c r="F54" s="537"/>
      <c r="G54" s="551"/>
      <c r="H54" s="551"/>
      <c r="I54" s="551"/>
      <c r="J54" s="551"/>
      <c r="K54" s="551"/>
      <c r="L54" s="551"/>
      <c r="M54" s="551"/>
      <c r="N54" s="551"/>
      <c r="O54" s="536"/>
      <c r="P54" s="537"/>
      <c r="Q54" s="537"/>
      <c r="R54" s="537"/>
      <c r="S54" s="537"/>
      <c r="T54" s="537"/>
      <c r="U54" s="537"/>
      <c r="V54" s="537"/>
      <c r="W54" s="537"/>
      <c r="X54" s="537"/>
      <c r="Y54" s="537"/>
      <c r="Z54" s="538"/>
      <c r="AA54" s="537"/>
      <c r="AB54" s="537"/>
      <c r="AC54" s="537"/>
      <c r="AD54" s="537"/>
      <c r="AE54" s="537"/>
      <c r="AF54" s="537"/>
      <c r="AG54" s="537"/>
      <c r="AH54" s="537"/>
      <c r="AI54" s="537"/>
      <c r="AJ54" s="537"/>
      <c r="AK54" s="538"/>
      <c r="AL54" s="251"/>
    </row>
    <row r="55" spans="2:38" ht="9" customHeight="1">
      <c r="B55" s="244"/>
      <c r="C55" s="545" t="s">
        <v>164</v>
      </c>
      <c r="D55" s="546"/>
      <c r="E55" s="546"/>
      <c r="F55" s="547"/>
      <c r="G55" s="549" t="s">
        <v>165</v>
      </c>
      <c r="H55" s="529"/>
      <c r="I55" s="529"/>
      <c r="J55" s="529"/>
      <c r="K55" s="529"/>
      <c r="L55" s="529"/>
      <c r="M55" s="529"/>
      <c r="N55" s="550"/>
      <c r="O55" s="549" t="s">
        <v>256</v>
      </c>
      <c r="P55" s="529"/>
      <c r="Q55" s="529"/>
      <c r="R55" s="529"/>
      <c r="S55" s="529"/>
      <c r="T55" s="529"/>
      <c r="U55" s="529"/>
      <c r="V55" s="529"/>
      <c r="W55" s="529"/>
      <c r="X55" s="529"/>
      <c r="Y55" s="529"/>
      <c r="Z55" s="550"/>
      <c r="AA55" s="549" t="s">
        <v>166</v>
      </c>
      <c r="AB55" s="546"/>
      <c r="AC55" s="546"/>
      <c r="AD55" s="546"/>
      <c r="AE55" s="546"/>
      <c r="AF55" s="546"/>
      <c r="AG55" s="546"/>
      <c r="AH55" s="546"/>
      <c r="AI55" s="546"/>
      <c r="AJ55" s="546"/>
      <c r="AK55" s="547"/>
      <c r="AL55" s="228"/>
    </row>
    <row r="56" spans="2:38" ht="15" customHeight="1">
      <c r="B56" s="244"/>
      <c r="C56" s="536"/>
      <c r="D56" s="537"/>
      <c r="E56" s="537"/>
      <c r="F56" s="538"/>
      <c r="G56" s="536"/>
      <c r="H56" s="537"/>
      <c r="I56" s="537"/>
      <c r="J56" s="537"/>
      <c r="K56" s="537"/>
      <c r="L56" s="537"/>
      <c r="M56" s="537"/>
      <c r="N56" s="538"/>
      <c r="O56" s="536"/>
      <c r="P56" s="537"/>
      <c r="Q56" s="537"/>
      <c r="R56" s="537"/>
      <c r="S56" s="537"/>
      <c r="T56" s="537"/>
      <c r="U56" s="537"/>
      <c r="V56" s="537"/>
      <c r="W56" s="537"/>
      <c r="X56" s="537"/>
      <c r="Y56" s="537"/>
      <c r="Z56" s="538"/>
      <c r="AA56" s="536"/>
      <c r="AB56" s="537"/>
      <c r="AC56" s="537"/>
      <c r="AD56" s="537"/>
      <c r="AE56" s="537"/>
      <c r="AF56" s="537"/>
      <c r="AG56" s="537"/>
      <c r="AH56" s="537"/>
      <c r="AI56" s="537"/>
      <c r="AJ56" s="537"/>
      <c r="AK56" s="538"/>
      <c r="AL56" s="255"/>
    </row>
    <row r="57" spans="2:38" ht="9" customHeight="1">
      <c r="B57" s="244"/>
      <c r="C57" s="545" t="s">
        <v>187</v>
      </c>
      <c r="D57" s="546"/>
      <c r="E57" s="546"/>
      <c r="F57" s="546"/>
      <c r="G57" s="546"/>
      <c r="H57" s="546"/>
      <c r="I57" s="546"/>
      <c r="J57" s="546"/>
      <c r="K57" s="546"/>
      <c r="L57" s="546"/>
      <c r="M57" s="546"/>
      <c r="N57" s="547"/>
      <c r="O57" s="545" t="s">
        <v>167</v>
      </c>
      <c r="P57" s="546"/>
      <c r="Q57" s="546"/>
      <c r="R57" s="546"/>
      <c r="S57" s="546"/>
      <c r="T57" s="546"/>
      <c r="U57" s="546"/>
      <c r="V57" s="546"/>
      <c r="W57" s="546"/>
      <c r="X57" s="546"/>
      <c r="Y57" s="546"/>
      <c r="Z57" s="546"/>
      <c r="AA57" s="546"/>
      <c r="AB57" s="546"/>
      <c r="AC57" s="546"/>
      <c r="AD57" s="546"/>
      <c r="AE57" s="546"/>
      <c r="AF57" s="546"/>
      <c r="AG57" s="546"/>
      <c r="AH57" s="546"/>
      <c r="AI57" s="546"/>
      <c r="AJ57" s="546"/>
      <c r="AK57" s="547"/>
      <c r="AL57" s="228"/>
    </row>
    <row r="58" spans="2:38" ht="15" customHeight="1">
      <c r="B58" s="244"/>
      <c r="C58" s="536"/>
      <c r="D58" s="537"/>
      <c r="E58" s="537"/>
      <c r="F58" s="537"/>
      <c r="G58" s="537"/>
      <c r="H58" s="537"/>
      <c r="I58" s="537"/>
      <c r="J58" s="537"/>
      <c r="K58" s="537"/>
      <c r="L58" s="537"/>
      <c r="M58" s="537"/>
      <c r="N58" s="538"/>
      <c r="O58" s="536"/>
      <c r="P58" s="537"/>
      <c r="Q58" s="537"/>
      <c r="R58" s="537"/>
      <c r="S58" s="537"/>
      <c r="T58" s="537"/>
      <c r="U58" s="537"/>
      <c r="V58" s="537"/>
      <c r="W58" s="537"/>
      <c r="X58" s="537"/>
      <c r="Y58" s="537"/>
      <c r="Z58" s="537"/>
      <c r="AA58" s="537"/>
      <c r="AB58" s="537"/>
      <c r="AC58" s="537"/>
      <c r="AD58" s="537"/>
      <c r="AE58" s="537"/>
      <c r="AF58" s="537"/>
      <c r="AG58" s="537"/>
      <c r="AH58" s="537"/>
      <c r="AI58" s="537"/>
      <c r="AJ58" s="537"/>
      <c r="AK58" s="538"/>
      <c r="AL58" s="256"/>
    </row>
    <row r="59" spans="2:38" ht="2.25" customHeight="1">
      <c r="B59" s="244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7"/>
      <c r="AK59" s="257"/>
      <c r="AL59" s="256"/>
    </row>
    <row r="60" spans="2:38" ht="15.95" customHeight="1">
      <c r="B60" s="244"/>
      <c r="C60" s="583" t="s">
        <v>225</v>
      </c>
      <c r="D60" s="583"/>
      <c r="E60" s="583"/>
      <c r="F60" s="583"/>
      <c r="G60" s="583"/>
      <c r="H60" s="583"/>
      <c r="I60" s="583"/>
      <c r="J60" s="583"/>
      <c r="K60" s="583"/>
      <c r="L60" s="583"/>
      <c r="M60" s="583"/>
      <c r="N60" s="583"/>
      <c r="O60" s="583"/>
      <c r="P60" s="583"/>
      <c r="Q60" s="583"/>
      <c r="R60" s="583"/>
      <c r="S60" s="583"/>
      <c r="T60" s="583"/>
      <c r="U60" s="583"/>
      <c r="V60" s="583"/>
      <c r="W60" s="583"/>
      <c r="X60" s="583"/>
      <c r="Y60" s="583"/>
      <c r="Z60" s="583"/>
      <c r="AA60" s="583"/>
      <c r="AB60" s="583"/>
      <c r="AC60" s="583"/>
      <c r="AD60" s="583"/>
      <c r="AE60" s="583"/>
      <c r="AF60" s="583"/>
      <c r="AG60" s="583"/>
      <c r="AH60" s="583"/>
      <c r="AI60" s="583"/>
      <c r="AJ60" s="583"/>
      <c r="AK60" s="583"/>
      <c r="AL60" s="584"/>
    </row>
    <row r="61" spans="2:38" ht="9" customHeight="1">
      <c r="B61" s="244"/>
      <c r="C61" s="545" t="s">
        <v>143</v>
      </c>
      <c r="D61" s="546"/>
      <c r="E61" s="546"/>
      <c r="F61" s="547"/>
      <c r="G61" s="545" t="s">
        <v>144</v>
      </c>
      <c r="H61" s="546"/>
      <c r="I61" s="546"/>
      <c r="J61" s="546"/>
      <c r="K61" s="546"/>
      <c r="L61" s="546"/>
      <c r="M61" s="546"/>
      <c r="N61" s="547"/>
      <c r="O61" s="545" t="s">
        <v>145</v>
      </c>
      <c r="P61" s="546"/>
      <c r="Q61" s="546"/>
      <c r="R61" s="546"/>
      <c r="S61" s="546"/>
      <c r="T61" s="546"/>
      <c r="U61" s="546"/>
      <c r="V61" s="546"/>
      <c r="W61" s="546"/>
      <c r="X61" s="546"/>
      <c r="Y61" s="546"/>
      <c r="Z61" s="547"/>
      <c r="AA61" s="545" t="s">
        <v>146</v>
      </c>
      <c r="AB61" s="546"/>
      <c r="AC61" s="546"/>
      <c r="AD61" s="546"/>
      <c r="AE61" s="546"/>
      <c r="AF61" s="546"/>
      <c r="AG61" s="546"/>
      <c r="AH61" s="546"/>
      <c r="AI61" s="546"/>
      <c r="AJ61" s="546"/>
      <c r="AK61" s="547"/>
      <c r="AL61" s="256"/>
    </row>
    <row r="62" spans="2:38" ht="15" customHeight="1">
      <c r="B62" s="244"/>
      <c r="C62" s="552" t="s">
        <v>27</v>
      </c>
      <c r="D62" s="553"/>
      <c r="E62" s="553"/>
      <c r="F62" s="554"/>
      <c r="G62" s="555" t="str">
        <f>IF(C62&lt;&gt;"Polska","nie dotyczy","(wybierz z listy)")</f>
        <v>nie dotyczy</v>
      </c>
      <c r="H62" s="556"/>
      <c r="I62" s="556"/>
      <c r="J62" s="556"/>
      <c r="K62" s="556"/>
      <c r="L62" s="556"/>
      <c r="M62" s="556"/>
      <c r="N62" s="557"/>
      <c r="O62" s="558"/>
      <c r="P62" s="559"/>
      <c r="Q62" s="559"/>
      <c r="R62" s="559"/>
      <c r="S62" s="559"/>
      <c r="T62" s="559"/>
      <c r="U62" s="559"/>
      <c r="V62" s="559"/>
      <c r="W62" s="559"/>
      <c r="X62" s="559"/>
      <c r="Y62" s="559"/>
      <c r="Z62" s="560"/>
      <c r="AA62" s="558"/>
      <c r="AB62" s="537"/>
      <c r="AC62" s="537"/>
      <c r="AD62" s="537"/>
      <c r="AE62" s="537"/>
      <c r="AF62" s="537"/>
      <c r="AG62" s="537"/>
      <c r="AH62" s="537"/>
      <c r="AI62" s="537"/>
      <c r="AJ62" s="537"/>
      <c r="AK62" s="538"/>
      <c r="AL62" s="256"/>
    </row>
    <row r="63" spans="2:38" ht="9" customHeight="1">
      <c r="B63" s="244"/>
      <c r="C63" s="545" t="s">
        <v>147</v>
      </c>
      <c r="D63" s="546"/>
      <c r="E63" s="546"/>
      <c r="F63" s="546"/>
      <c r="G63" s="582" t="s">
        <v>232</v>
      </c>
      <c r="H63" s="582"/>
      <c r="I63" s="582"/>
      <c r="J63" s="582"/>
      <c r="K63" s="582"/>
      <c r="L63" s="582"/>
      <c r="M63" s="582"/>
      <c r="N63" s="582"/>
      <c r="O63" s="582" t="s">
        <v>148</v>
      </c>
      <c r="P63" s="582"/>
      <c r="Q63" s="582"/>
      <c r="R63" s="582"/>
      <c r="S63" s="582"/>
      <c r="T63" s="582"/>
      <c r="U63" s="582"/>
      <c r="V63" s="582"/>
      <c r="W63" s="582"/>
      <c r="X63" s="582"/>
      <c r="Y63" s="582"/>
      <c r="Z63" s="582"/>
      <c r="AA63" s="582" t="s">
        <v>149</v>
      </c>
      <c r="AB63" s="582"/>
      <c r="AC63" s="582"/>
      <c r="AD63" s="582"/>
      <c r="AE63" s="582"/>
      <c r="AF63" s="582"/>
      <c r="AG63" s="582"/>
      <c r="AH63" s="582"/>
      <c r="AI63" s="582"/>
      <c r="AJ63" s="582"/>
      <c r="AK63" s="582"/>
      <c r="AL63" s="256"/>
    </row>
    <row r="64" spans="2:38" ht="15" customHeight="1">
      <c r="B64" s="244"/>
      <c r="C64" s="536"/>
      <c r="D64" s="537"/>
      <c r="E64" s="537"/>
      <c r="F64" s="537"/>
      <c r="G64" s="551"/>
      <c r="H64" s="551"/>
      <c r="I64" s="551"/>
      <c r="J64" s="551"/>
      <c r="K64" s="551"/>
      <c r="L64" s="551"/>
      <c r="M64" s="551"/>
      <c r="N64" s="551"/>
      <c r="O64" s="551"/>
      <c r="P64" s="551"/>
      <c r="Q64" s="551"/>
      <c r="R64" s="551"/>
      <c r="S64" s="551"/>
      <c r="T64" s="551"/>
      <c r="U64" s="551"/>
      <c r="V64" s="551"/>
      <c r="W64" s="551"/>
      <c r="X64" s="551"/>
      <c r="Y64" s="551"/>
      <c r="Z64" s="551"/>
      <c r="AA64" s="551"/>
      <c r="AB64" s="551"/>
      <c r="AC64" s="551"/>
      <c r="AD64" s="551"/>
      <c r="AE64" s="551"/>
      <c r="AF64" s="551"/>
      <c r="AG64" s="551"/>
      <c r="AH64" s="551"/>
      <c r="AI64" s="551"/>
      <c r="AJ64" s="551"/>
      <c r="AK64" s="551"/>
      <c r="AL64" s="256"/>
    </row>
    <row r="65" spans="1:41" ht="9" customHeight="1">
      <c r="B65" s="244"/>
      <c r="C65" s="549" t="s">
        <v>150</v>
      </c>
      <c r="D65" s="529"/>
      <c r="E65" s="529"/>
      <c r="F65" s="550"/>
      <c r="G65" s="549" t="s">
        <v>151</v>
      </c>
      <c r="H65" s="529"/>
      <c r="I65" s="529"/>
      <c r="J65" s="529"/>
      <c r="K65" s="529"/>
      <c r="L65" s="529"/>
      <c r="M65" s="529"/>
      <c r="N65" s="550"/>
      <c r="O65" s="549" t="s">
        <v>257</v>
      </c>
      <c r="P65" s="529"/>
      <c r="Q65" s="529"/>
      <c r="R65" s="529"/>
      <c r="S65" s="529"/>
      <c r="T65" s="529"/>
      <c r="U65" s="529"/>
      <c r="V65" s="529"/>
      <c r="W65" s="529"/>
      <c r="X65" s="529"/>
      <c r="Y65" s="529"/>
      <c r="Z65" s="550"/>
      <c r="AA65" s="549" t="s">
        <v>152</v>
      </c>
      <c r="AB65" s="529"/>
      <c r="AC65" s="529"/>
      <c r="AD65" s="529"/>
      <c r="AE65" s="529"/>
      <c r="AF65" s="529"/>
      <c r="AG65" s="529"/>
      <c r="AH65" s="529"/>
      <c r="AI65" s="529"/>
      <c r="AJ65" s="529"/>
      <c r="AK65" s="550"/>
      <c r="AL65" s="256"/>
    </row>
    <row r="66" spans="1:41" ht="15" customHeight="1">
      <c r="B66" s="244"/>
      <c r="C66" s="536"/>
      <c r="D66" s="537"/>
      <c r="E66" s="537"/>
      <c r="F66" s="538"/>
      <c r="G66" s="536"/>
      <c r="H66" s="537"/>
      <c r="I66" s="537"/>
      <c r="J66" s="537"/>
      <c r="K66" s="537"/>
      <c r="L66" s="537"/>
      <c r="M66" s="537"/>
      <c r="N66" s="538"/>
      <c r="O66" s="536"/>
      <c r="P66" s="537"/>
      <c r="Q66" s="537"/>
      <c r="R66" s="537"/>
      <c r="S66" s="537"/>
      <c r="T66" s="537"/>
      <c r="U66" s="537"/>
      <c r="V66" s="537"/>
      <c r="W66" s="537"/>
      <c r="X66" s="537"/>
      <c r="Y66" s="537"/>
      <c r="Z66" s="538"/>
      <c r="AA66" s="536"/>
      <c r="AB66" s="537"/>
      <c r="AC66" s="537"/>
      <c r="AD66" s="537"/>
      <c r="AE66" s="537"/>
      <c r="AF66" s="537"/>
      <c r="AG66" s="537"/>
      <c r="AH66" s="537"/>
      <c r="AI66" s="537"/>
      <c r="AJ66" s="537"/>
      <c r="AK66" s="538"/>
      <c r="AL66" s="256"/>
    </row>
    <row r="67" spans="1:41" ht="9" customHeight="1">
      <c r="B67" s="244"/>
      <c r="C67" s="545" t="s">
        <v>186</v>
      </c>
      <c r="D67" s="546"/>
      <c r="E67" s="546"/>
      <c r="F67" s="546"/>
      <c r="G67" s="546"/>
      <c r="H67" s="546"/>
      <c r="I67" s="546"/>
      <c r="J67" s="546"/>
      <c r="K67" s="546"/>
      <c r="L67" s="546"/>
      <c r="M67" s="546"/>
      <c r="N67" s="547"/>
      <c r="O67" s="545" t="s">
        <v>153</v>
      </c>
      <c r="P67" s="546"/>
      <c r="Q67" s="546"/>
      <c r="R67" s="546"/>
      <c r="S67" s="546"/>
      <c r="T67" s="546"/>
      <c r="U67" s="546"/>
      <c r="V67" s="546"/>
      <c r="W67" s="546"/>
      <c r="X67" s="546"/>
      <c r="Y67" s="546"/>
      <c r="Z67" s="546"/>
      <c r="AA67" s="546"/>
      <c r="AB67" s="546"/>
      <c r="AC67" s="546"/>
      <c r="AD67" s="546"/>
      <c r="AE67" s="546"/>
      <c r="AF67" s="546"/>
      <c r="AG67" s="546"/>
      <c r="AH67" s="546"/>
      <c r="AI67" s="546"/>
      <c r="AJ67" s="546"/>
      <c r="AK67" s="547"/>
      <c r="AL67" s="256"/>
    </row>
    <row r="68" spans="1:41" ht="15" customHeight="1">
      <c r="B68" s="244"/>
      <c r="C68" s="536"/>
      <c r="D68" s="537"/>
      <c r="E68" s="537"/>
      <c r="F68" s="537"/>
      <c r="G68" s="537"/>
      <c r="H68" s="537"/>
      <c r="I68" s="537"/>
      <c r="J68" s="537"/>
      <c r="K68" s="537"/>
      <c r="L68" s="537"/>
      <c r="M68" s="537"/>
      <c r="N68" s="538"/>
      <c r="O68" s="536"/>
      <c r="P68" s="537"/>
      <c r="Q68" s="537"/>
      <c r="R68" s="537"/>
      <c r="S68" s="537"/>
      <c r="T68" s="537"/>
      <c r="U68" s="537"/>
      <c r="V68" s="537"/>
      <c r="W68" s="537"/>
      <c r="X68" s="537"/>
      <c r="Y68" s="537"/>
      <c r="Z68" s="537"/>
      <c r="AA68" s="537"/>
      <c r="AB68" s="537"/>
      <c r="AC68" s="537"/>
      <c r="AD68" s="537"/>
      <c r="AE68" s="537"/>
      <c r="AF68" s="537"/>
      <c r="AG68" s="537"/>
      <c r="AH68" s="537"/>
      <c r="AI68" s="537"/>
      <c r="AJ68" s="537"/>
      <c r="AK68" s="538"/>
      <c r="AL68" s="256"/>
    </row>
    <row r="69" spans="1:41" ht="18.75" customHeight="1">
      <c r="A69" s="187"/>
      <c r="B69" s="258"/>
      <c r="C69" s="574" t="s">
        <v>250</v>
      </c>
      <c r="D69" s="575"/>
      <c r="E69" s="575"/>
      <c r="F69" s="575"/>
      <c r="G69" s="575"/>
      <c r="H69" s="575"/>
      <c r="I69" s="575"/>
      <c r="J69" s="575"/>
      <c r="K69" s="575"/>
      <c r="L69" s="575"/>
      <c r="M69" s="575"/>
      <c r="N69" s="575"/>
      <c r="O69" s="575"/>
      <c r="P69" s="575"/>
      <c r="Q69" s="575"/>
      <c r="R69" s="575"/>
      <c r="S69" s="575"/>
      <c r="T69" s="575"/>
      <c r="U69" s="575"/>
      <c r="V69" s="575"/>
      <c r="W69" s="575"/>
      <c r="X69" s="575"/>
      <c r="Y69" s="575"/>
      <c r="Z69" s="575"/>
      <c r="AA69" s="575"/>
      <c r="AB69" s="575"/>
      <c r="AC69" s="575"/>
      <c r="AD69" s="575"/>
      <c r="AE69" s="575"/>
      <c r="AF69" s="575"/>
      <c r="AG69" s="575"/>
      <c r="AH69" s="575"/>
      <c r="AI69" s="575"/>
      <c r="AJ69" s="575"/>
      <c r="AK69" s="575"/>
      <c r="AL69" s="259"/>
      <c r="AM69" s="13"/>
    </row>
    <row r="70" spans="1:41" ht="16.5" hidden="1" customHeight="1">
      <c r="B70" s="244"/>
      <c r="C70" s="260"/>
      <c r="D70" s="261"/>
      <c r="E70" s="261"/>
      <c r="F70" s="261"/>
      <c r="G70" s="261"/>
      <c r="H70" s="261"/>
      <c r="I70" s="261"/>
      <c r="J70" s="261"/>
      <c r="K70" s="261"/>
      <c r="L70" s="261"/>
      <c r="M70" s="261"/>
      <c r="N70" s="261"/>
      <c r="O70" s="261"/>
      <c r="P70" s="261"/>
      <c r="Q70" s="261"/>
      <c r="R70" s="261"/>
      <c r="S70" s="261"/>
      <c r="T70" s="261"/>
      <c r="U70" s="261"/>
      <c r="V70" s="261"/>
      <c r="W70" s="261"/>
      <c r="X70" s="261"/>
      <c r="Y70" s="261"/>
      <c r="Z70" s="261"/>
      <c r="AA70" s="261"/>
      <c r="AB70" s="261"/>
      <c r="AC70" s="261"/>
      <c r="AD70" s="261"/>
      <c r="AE70" s="261"/>
      <c r="AF70" s="261"/>
      <c r="AG70" s="261"/>
      <c r="AH70" s="261"/>
      <c r="AI70" s="261"/>
      <c r="AJ70" s="261"/>
      <c r="AK70" s="261"/>
      <c r="AL70" s="256"/>
    </row>
    <row r="71" spans="1:41" ht="18" customHeight="1">
      <c r="B71" s="330"/>
      <c r="C71" s="576" t="s">
        <v>415</v>
      </c>
      <c r="D71" s="576"/>
      <c r="E71" s="576"/>
      <c r="F71" s="576"/>
      <c r="G71" s="576"/>
      <c r="H71" s="576"/>
      <c r="I71" s="576"/>
      <c r="J71" s="576"/>
      <c r="K71" s="576"/>
      <c r="L71" s="576"/>
      <c r="M71" s="576"/>
      <c r="N71" s="576"/>
      <c r="O71" s="576"/>
      <c r="P71" s="576"/>
      <c r="Q71" s="576"/>
      <c r="R71" s="576"/>
      <c r="S71" s="576"/>
      <c r="T71" s="576"/>
      <c r="U71" s="576"/>
      <c r="V71" s="576"/>
      <c r="W71" s="576"/>
      <c r="X71" s="576"/>
      <c r="Y71" s="576"/>
      <c r="Z71" s="576"/>
      <c r="AA71" s="576"/>
      <c r="AB71" s="576"/>
      <c r="AC71" s="576"/>
      <c r="AD71" s="576"/>
      <c r="AE71" s="576"/>
      <c r="AF71" s="576"/>
      <c r="AG71" s="576"/>
      <c r="AH71" s="576"/>
      <c r="AI71" s="576"/>
      <c r="AJ71" s="576"/>
      <c r="AK71" s="576"/>
      <c r="AL71" s="331"/>
    </row>
    <row r="72" spans="1:41" ht="16.5" customHeight="1">
      <c r="B72" s="244"/>
      <c r="C72" s="577" t="s">
        <v>5</v>
      </c>
      <c r="D72" s="577"/>
      <c r="E72" s="578" t="s">
        <v>373</v>
      </c>
      <c r="F72" s="578"/>
      <c r="G72" s="578"/>
      <c r="H72" s="578"/>
      <c r="I72" s="578"/>
      <c r="J72" s="578" t="s">
        <v>374</v>
      </c>
      <c r="K72" s="578"/>
      <c r="L72" s="578"/>
      <c r="M72" s="578"/>
      <c r="N72" s="578"/>
      <c r="O72" s="578"/>
      <c r="P72" s="578"/>
      <c r="Q72" s="578"/>
      <c r="R72" s="578"/>
      <c r="S72" s="578"/>
      <c r="T72" s="579" t="s">
        <v>375</v>
      </c>
      <c r="U72" s="580"/>
      <c r="V72" s="580"/>
      <c r="W72" s="580"/>
      <c r="X72" s="580"/>
      <c r="Y72" s="580"/>
      <c r="Z72" s="580"/>
      <c r="AA72" s="580"/>
      <c r="AB72" s="580"/>
      <c r="AC72" s="580"/>
      <c r="AD72" s="580"/>
      <c r="AE72" s="580"/>
      <c r="AF72" s="580"/>
      <c r="AG72" s="580"/>
      <c r="AH72" s="580"/>
      <c r="AI72" s="580"/>
      <c r="AJ72" s="580"/>
      <c r="AK72" s="581"/>
      <c r="AL72" s="256"/>
    </row>
    <row r="73" spans="1:41" ht="16.5" customHeight="1">
      <c r="B73" s="244"/>
      <c r="C73" s="564" t="s">
        <v>376</v>
      </c>
      <c r="D73" s="564"/>
      <c r="E73" s="570"/>
      <c r="F73" s="570"/>
      <c r="G73" s="570"/>
      <c r="H73" s="570"/>
      <c r="I73" s="570"/>
      <c r="J73" s="570"/>
      <c r="K73" s="570"/>
      <c r="L73" s="570"/>
      <c r="M73" s="570"/>
      <c r="N73" s="570"/>
      <c r="O73" s="570"/>
      <c r="P73" s="570"/>
      <c r="Q73" s="570"/>
      <c r="R73" s="570"/>
      <c r="S73" s="570"/>
      <c r="T73" s="571"/>
      <c r="U73" s="572"/>
      <c r="V73" s="572"/>
      <c r="W73" s="572"/>
      <c r="X73" s="572"/>
      <c r="Y73" s="572"/>
      <c r="Z73" s="572"/>
      <c r="AA73" s="572"/>
      <c r="AB73" s="572"/>
      <c r="AC73" s="572"/>
      <c r="AD73" s="572"/>
      <c r="AE73" s="572"/>
      <c r="AF73" s="572"/>
      <c r="AG73" s="572"/>
      <c r="AH73" s="572"/>
      <c r="AI73" s="572"/>
      <c r="AJ73" s="572"/>
      <c r="AK73" s="573"/>
      <c r="AL73" s="256"/>
    </row>
    <row r="74" spans="1:41" ht="16.5" customHeight="1">
      <c r="B74" s="244"/>
      <c r="C74" s="564" t="s">
        <v>377</v>
      </c>
      <c r="D74" s="564"/>
      <c r="E74" s="565"/>
      <c r="F74" s="565"/>
      <c r="G74" s="565"/>
      <c r="H74" s="565"/>
      <c r="I74" s="565"/>
      <c r="J74" s="565"/>
      <c r="K74" s="565"/>
      <c r="L74" s="565"/>
      <c r="M74" s="565"/>
      <c r="N74" s="565"/>
      <c r="O74" s="565"/>
      <c r="P74" s="565"/>
      <c r="Q74" s="565"/>
      <c r="R74" s="565"/>
      <c r="S74" s="565"/>
      <c r="T74" s="566"/>
      <c r="U74" s="567"/>
      <c r="V74" s="567"/>
      <c r="W74" s="567"/>
      <c r="X74" s="567"/>
      <c r="Y74" s="567"/>
      <c r="Z74" s="567"/>
      <c r="AA74" s="567"/>
      <c r="AB74" s="567"/>
      <c r="AC74" s="567"/>
      <c r="AD74" s="567"/>
      <c r="AE74" s="567"/>
      <c r="AF74" s="567"/>
      <c r="AG74" s="567"/>
      <c r="AH74" s="567"/>
      <c r="AI74" s="567"/>
      <c r="AJ74" s="567"/>
      <c r="AK74" s="568"/>
      <c r="AL74" s="256"/>
    </row>
    <row r="75" spans="1:41" ht="16.5" customHeight="1">
      <c r="B75" s="244"/>
      <c r="C75" s="564" t="s">
        <v>378</v>
      </c>
      <c r="D75" s="564"/>
      <c r="E75" s="565"/>
      <c r="F75" s="565"/>
      <c r="G75" s="565"/>
      <c r="H75" s="565"/>
      <c r="I75" s="565"/>
      <c r="J75" s="565"/>
      <c r="K75" s="565"/>
      <c r="L75" s="565"/>
      <c r="M75" s="565"/>
      <c r="N75" s="565"/>
      <c r="O75" s="565"/>
      <c r="P75" s="565"/>
      <c r="Q75" s="565"/>
      <c r="R75" s="565"/>
      <c r="S75" s="565"/>
      <c r="T75" s="566"/>
      <c r="U75" s="567"/>
      <c r="V75" s="567"/>
      <c r="W75" s="567"/>
      <c r="X75" s="567"/>
      <c r="Y75" s="567"/>
      <c r="Z75" s="567"/>
      <c r="AA75" s="567"/>
      <c r="AB75" s="567"/>
      <c r="AC75" s="567"/>
      <c r="AD75" s="567"/>
      <c r="AE75" s="567"/>
      <c r="AF75" s="567"/>
      <c r="AG75" s="567"/>
      <c r="AH75" s="567"/>
      <c r="AI75" s="567"/>
      <c r="AJ75" s="567"/>
      <c r="AK75" s="568"/>
      <c r="AL75" s="256"/>
    </row>
    <row r="76" spans="1:41" s="334" customFormat="1" ht="16.5" customHeight="1">
      <c r="B76" s="335"/>
      <c r="C76" s="569" t="s">
        <v>3</v>
      </c>
      <c r="D76" s="569"/>
      <c r="E76" s="570"/>
      <c r="F76" s="570"/>
      <c r="G76" s="570"/>
      <c r="H76" s="570"/>
      <c r="I76" s="570"/>
      <c r="J76" s="570"/>
      <c r="K76" s="570"/>
      <c r="L76" s="570"/>
      <c r="M76" s="570"/>
      <c r="N76" s="570"/>
      <c r="O76" s="570"/>
      <c r="P76" s="570"/>
      <c r="Q76" s="570"/>
      <c r="R76" s="570"/>
      <c r="S76" s="570"/>
      <c r="T76" s="571"/>
      <c r="U76" s="572"/>
      <c r="V76" s="572"/>
      <c r="W76" s="572"/>
      <c r="X76" s="572"/>
      <c r="Y76" s="572"/>
      <c r="Z76" s="572"/>
      <c r="AA76" s="572"/>
      <c r="AB76" s="572"/>
      <c r="AC76" s="572"/>
      <c r="AD76" s="572"/>
      <c r="AE76" s="572"/>
      <c r="AF76" s="572"/>
      <c r="AG76" s="572"/>
      <c r="AH76" s="572"/>
      <c r="AI76" s="572"/>
      <c r="AJ76" s="572"/>
      <c r="AK76" s="573"/>
      <c r="AL76" s="336"/>
    </row>
    <row r="77" spans="1:41" ht="12" customHeight="1">
      <c r="B77" s="244"/>
      <c r="C77" s="260"/>
      <c r="D77" s="261"/>
      <c r="E77" s="261"/>
      <c r="F77" s="261"/>
      <c r="G77" s="261"/>
      <c r="H77" s="261"/>
      <c r="I77" s="261"/>
      <c r="J77" s="261"/>
      <c r="K77" s="261"/>
      <c r="L77" s="261"/>
      <c r="M77" s="261"/>
      <c r="N77" s="261"/>
      <c r="O77" s="261"/>
      <c r="P77" s="261"/>
      <c r="Q77" s="261"/>
      <c r="R77" s="261"/>
      <c r="S77" s="261"/>
      <c r="T77" s="261"/>
      <c r="U77" s="261"/>
      <c r="V77" s="261"/>
      <c r="W77" s="261"/>
      <c r="X77" s="261"/>
      <c r="Y77" s="261"/>
      <c r="Z77" s="261"/>
      <c r="AA77" s="261"/>
      <c r="AB77" s="261"/>
      <c r="AC77" s="261"/>
      <c r="AD77" s="261"/>
      <c r="AE77" s="261"/>
      <c r="AF77" s="261"/>
      <c r="AG77" s="261"/>
      <c r="AH77" s="261"/>
      <c r="AI77" s="261"/>
      <c r="AJ77" s="261"/>
      <c r="AK77" s="261"/>
      <c r="AL77" s="256"/>
      <c r="AO77" s="456" t="s">
        <v>464</v>
      </c>
    </row>
    <row r="78" spans="1:41" ht="15.95" customHeight="1">
      <c r="A78" s="187"/>
      <c r="B78" s="244"/>
      <c r="C78" s="499" t="s">
        <v>379</v>
      </c>
      <c r="D78" s="499"/>
      <c r="E78" s="499"/>
      <c r="F78" s="499"/>
      <c r="G78" s="499"/>
      <c r="H78" s="499"/>
      <c r="I78" s="499"/>
      <c r="J78" s="499"/>
      <c r="K78" s="499"/>
      <c r="L78" s="499"/>
      <c r="M78" s="499"/>
      <c r="N78" s="499"/>
      <c r="O78" s="499"/>
      <c r="P78" s="499"/>
      <c r="Q78" s="499"/>
      <c r="R78" s="499"/>
      <c r="S78" s="499"/>
      <c r="T78" s="499"/>
      <c r="U78" s="499"/>
      <c r="V78" s="499"/>
      <c r="W78" s="499"/>
      <c r="X78" s="499"/>
      <c r="Y78" s="499"/>
      <c r="Z78" s="499"/>
      <c r="AA78" s="499"/>
      <c r="AB78" s="499"/>
      <c r="AC78" s="499"/>
      <c r="AD78" s="499"/>
      <c r="AE78" s="499"/>
      <c r="AF78" s="499"/>
      <c r="AG78" s="499"/>
      <c r="AH78" s="499"/>
      <c r="AI78" s="499"/>
      <c r="AJ78" s="499"/>
      <c r="AK78" s="499"/>
      <c r="AL78" s="561"/>
      <c r="AM78" s="13"/>
      <c r="AO78" s="459" t="s">
        <v>466</v>
      </c>
    </row>
    <row r="79" spans="1:41" ht="9" customHeight="1">
      <c r="B79" s="217"/>
      <c r="C79" s="545" t="s">
        <v>168</v>
      </c>
      <c r="D79" s="562"/>
      <c r="E79" s="562"/>
      <c r="F79" s="562"/>
      <c r="G79" s="562"/>
      <c r="H79" s="562"/>
      <c r="I79" s="562"/>
      <c r="J79" s="562"/>
      <c r="K79" s="562"/>
      <c r="L79" s="562"/>
      <c r="M79" s="562"/>
      <c r="N79" s="562"/>
      <c r="O79" s="545" t="s">
        <v>154</v>
      </c>
      <c r="P79" s="562"/>
      <c r="Q79" s="562"/>
      <c r="R79" s="562"/>
      <c r="S79" s="562"/>
      <c r="T79" s="562"/>
      <c r="U79" s="562"/>
      <c r="V79" s="562"/>
      <c r="W79" s="562"/>
      <c r="X79" s="562"/>
      <c r="Y79" s="562"/>
      <c r="Z79" s="562"/>
      <c r="AA79" s="545" t="s">
        <v>380</v>
      </c>
      <c r="AB79" s="562"/>
      <c r="AC79" s="562"/>
      <c r="AD79" s="562"/>
      <c r="AE79" s="562"/>
      <c r="AF79" s="562"/>
      <c r="AG79" s="562"/>
      <c r="AH79" s="562"/>
      <c r="AI79" s="562"/>
      <c r="AJ79" s="562"/>
      <c r="AK79" s="563"/>
      <c r="AL79" s="248"/>
    </row>
    <row r="80" spans="1:41" ht="15" customHeight="1">
      <c r="B80" s="217"/>
      <c r="C80" s="536"/>
      <c r="D80" s="537"/>
      <c r="E80" s="537"/>
      <c r="F80" s="537"/>
      <c r="G80" s="537"/>
      <c r="H80" s="537"/>
      <c r="I80" s="537"/>
      <c r="J80" s="537"/>
      <c r="K80" s="537"/>
      <c r="L80" s="537"/>
      <c r="M80" s="537"/>
      <c r="N80" s="537"/>
      <c r="O80" s="536"/>
      <c r="P80" s="537"/>
      <c r="Q80" s="537"/>
      <c r="R80" s="537"/>
      <c r="S80" s="537"/>
      <c r="T80" s="537"/>
      <c r="U80" s="537"/>
      <c r="V80" s="537"/>
      <c r="W80" s="537"/>
      <c r="X80" s="537"/>
      <c r="Y80" s="537"/>
      <c r="Z80" s="538"/>
      <c r="AA80" s="537"/>
      <c r="AB80" s="537"/>
      <c r="AC80" s="537"/>
      <c r="AD80" s="537"/>
      <c r="AE80" s="537"/>
      <c r="AF80" s="537"/>
      <c r="AG80" s="537"/>
      <c r="AH80" s="537"/>
      <c r="AI80" s="537"/>
      <c r="AJ80" s="537"/>
      <c r="AK80" s="538"/>
      <c r="AL80" s="248"/>
    </row>
    <row r="81" spans="1:39" ht="9" customHeight="1">
      <c r="B81" s="217"/>
      <c r="C81" s="545" t="s">
        <v>381</v>
      </c>
      <c r="D81" s="546"/>
      <c r="E81" s="546"/>
      <c r="F81" s="547"/>
      <c r="G81" s="545" t="s">
        <v>382</v>
      </c>
      <c r="H81" s="546"/>
      <c r="I81" s="546"/>
      <c r="J81" s="546"/>
      <c r="K81" s="546"/>
      <c r="L81" s="546"/>
      <c r="M81" s="546"/>
      <c r="N81" s="547"/>
      <c r="O81" s="545" t="s">
        <v>383</v>
      </c>
      <c r="P81" s="546"/>
      <c r="Q81" s="546"/>
      <c r="R81" s="546"/>
      <c r="S81" s="546"/>
      <c r="T81" s="546"/>
      <c r="U81" s="546"/>
      <c r="V81" s="546"/>
      <c r="W81" s="546"/>
      <c r="X81" s="546"/>
      <c r="Y81" s="546"/>
      <c r="Z81" s="547"/>
      <c r="AA81" s="545" t="s">
        <v>384</v>
      </c>
      <c r="AB81" s="546"/>
      <c r="AC81" s="546"/>
      <c r="AD81" s="546"/>
      <c r="AE81" s="546"/>
      <c r="AF81" s="546"/>
      <c r="AG81" s="546"/>
      <c r="AH81" s="546"/>
      <c r="AI81" s="546"/>
      <c r="AJ81" s="546"/>
      <c r="AK81" s="547"/>
      <c r="AL81" s="248"/>
    </row>
    <row r="82" spans="1:39" ht="15" customHeight="1">
      <c r="B82" s="217"/>
      <c r="C82" s="552" t="s">
        <v>27</v>
      </c>
      <c r="D82" s="553"/>
      <c r="E82" s="553"/>
      <c r="F82" s="554"/>
      <c r="G82" s="555" t="str">
        <f>IF(C82&lt;&gt;"Polska","nie dotyczy","(wybierz z listy)")</f>
        <v>nie dotyczy</v>
      </c>
      <c r="H82" s="556"/>
      <c r="I82" s="556"/>
      <c r="J82" s="556"/>
      <c r="K82" s="556"/>
      <c r="L82" s="556"/>
      <c r="M82" s="556"/>
      <c r="N82" s="557"/>
      <c r="O82" s="558"/>
      <c r="P82" s="559"/>
      <c r="Q82" s="559"/>
      <c r="R82" s="559"/>
      <c r="S82" s="559"/>
      <c r="T82" s="559"/>
      <c r="U82" s="559"/>
      <c r="V82" s="559"/>
      <c r="W82" s="559"/>
      <c r="X82" s="559"/>
      <c r="Y82" s="559"/>
      <c r="Z82" s="560"/>
      <c r="AA82" s="558"/>
      <c r="AB82" s="537"/>
      <c r="AC82" s="537"/>
      <c r="AD82" s="537"/>
      <c r="AE82" s="537"/>
      <c r="AF82" s="537"/>
      <c r="AG82" s="537"/>
      <c r="AH82" s="537"/>
      <c r="AI82" s="537"/>
      <c r="AJ82" s="537"/>
      <c r="AK82" s="538"/>
      <c r="AL82" s="248"/>
    </row>
    <row r="83" spans="1:39" ht="9" customHeight="1">
      <c r="B83" s="217"/>
      <c r="C83" s="545" t="s">
        <v>385</v>
      </c>
      <c r="D83" s="546"/>
      <c r="E83" s="546"/>
      <c r="F83" s="546"/>
      <c r="G83" s="545" t="s">
        <v>386</v>
      </c>
      <c r="H83" s="546"/>
      <c r="I83" s="546"/>
      <c r="J83" s="546"/>
      <c r="K83" s="546"/>
      <c r="L83" s="546"/>
      <c r="M83" s="546"/>
      <c r="N83" s="547"/>
      <c r="O83" s="545" t="s">
        <v>387</v>
      </c>
      <c r="P83" s="546"/>
      <c r="Q83" s="546"/>
      <c r="R83" s="546"/>
      <c r="S83" s="546"/>
      <c r="T83" s="546"/>
      <c r="U83" s="546"/>
      <c r="V83" s="546"/>
      <c r="W83" s="546"/>
      <c r="X83" s="546"/>
      <c r="Y83" s="546"/>
      <c r="Z83" s="547"/>
      <c r="AA83" s="545" t="s">
        <v>388</v>
      </c>
      <c r="AB83" s="546"/>
      <c r="AC83" s="546"/>
      <c r="AD83" s="546"/>
      <c r="AE83" s="546"/>
      <c r="AF83" s="546"/>
      <c r="AG83" s="546"/>
      <c r="AH83" s="546"/>
      <c r="AI83" s="546"/>
      <c r="AJ83" s="546"/>
      <c r="AK83" s="547"/>
      <c r="AL83" s="248"/>
    </row>
    <row r="84" spans="1:39" ht="15" customHeight="1">
      <c r="B84" s="217"/>
      <c r="C84" s="536"/>
      <c r="D84" s="537"/>
      <c r="E84" s="537"/>
      <c r="F84" s="537"/>
      <c r="G84" s="551"/>
      <c r="H84" s="551"/>
      <c r="I84" s="551"/>
      <c r="J84" s="551"/>
      <c r="K84" s="551"/>
      <c r="L84" s="551"/>
      <c r="M84" s="551"/>
      <c r="N84" s="551"/>
      <c r="O84" s="551"/>
      <c r="P84" s="551"/>
      <c r="Q84" s="551"/>
      <c r="R84" s="551"/>
      <c r="S84" s="551"/>
      <c r="T84" s="551"/>
      <c r="U84" s="551"/>
      <c r="V84" s="551"/>
      <c r="W84" s="551"/>
      <c r="X84" s="551"/>
      <c r="Y84" s="551"/>
      <c r="Z84" s="551"/>
      <c r="AA84" s="551"/>
      <c r="AB84" s="551"/>
      <c r="AC84" s="551"/>
      <c r="AD84" s="551"/>
      <c r="AE84" s="551"/>
      <c r="AF84" s="551"/>
      <c r="AG84" s="551"/>
      <c r="AH84" s="551"/>
      <c r="AI84" s="551"/>
      <c r="AJ84" s="551"/>
      <c r="AK84" s="551"/>
      <c r="AL84" s="248"/>
    </row>
    <row r="85" spans="1:39" ht="9" customHeight="1">
      <c r="B85" s="217"/>
      <c r="C85" s="545" t="s">
        <v>389</v>
      </c>
      <c r="D85" s="546"/>
      <c r="E85" s="546"/>
      <c r="F85" s="547"/>
      <c r="G85" s="549" t="s">
        <v>390</v>
      </c>
      <c r="H85" s="529"/>
      <c r="I85" s="529"/>
      <c r="J85" s="529"/>
      <c r="K85" s="529"/>
      <c r="L85" s="529"/>
      <c r="M85" s="529"/>
      <c r="N85" s="550"/>
      <c r="O85" s="549" t="s">
        <v>391</v>
      </c>
      <c r="P85" s="529"/>
      <c r="Q85" s="529"/>
      <c r="R85" s="529"/>
      <c r="S85" s="529"/>
      <c r="T85" s="529"/>
      <c r="U85" s="529"/>
      <c r="V85" s="529"/>
      <c r="W85" s="529"/>
      <c r="X85" s="529"/>
      <c r="Y85" s="529"/>
      <c r="Z85" s="550"/>
      <c r="AA85" s="549" t="s">
        <v>392</v>
      </c>
      <c r="AB85" s="546"/>
      <c r="AC85" s="546"/>
      <c r="AD85" s="546"/>
      <c r="AE85" s="546"/>
      <c r="AF85" s="546"/>
      <c r="AG85" s="546"/>
      <c r="AH85" s="546"/>
      <c r="AI85" s="546"/>
      <c r="AJ85" s="546"/>
      <c r="AK85" s="547"/>
      <c r="AL85" s="248"/>
    </row>
    <row r="86" spans="1:39" ht="15" customHeight="1">
      <c r="B86" s="262"/>
      <c r="C86" s="536"/>
      <c r="D86" s="537"/>
      <c r="E86" s="537"/>
      <c r="F86" s="538"/>
      <c r="G86" s="536"/>
      <c r="H86" s="537"/>
      <c r="I86" s="537"/>
      <c r="J86" s="537"/>
      <c r="K86" s="537"/>
      <c r="L86" s="537"/>
      <c r="M86" s="537"/>
      <c r="N86" s="538"/>
      <c r="O86" s="536"/>
      <c r="P86" s="537"/>
      <c r="Q86" s="537"/>
      <c r="R86" s="537"/>
      <c r="S86" s="537"/>
      <c r="T86" s="537"/>
      <c r="U86" s="537"/>
      <c r="V86" s="537"/>
      <c r="W86" s="537"/>
      <c r="X86" s="537"/>
      <c r="Y86" s="537"/>
      <c r="Z86" s="538"/>
      <c r="AA86" s="536"/>
      <c r="AB86" s="537"/>
      <c r="AC86" s="537"/>
      <c r="AD86" s="537"/>
      <c r="AE86" s="537"/>
      <c r="AF86" s="537"/>
      <c r="AG86" s="537"/>
      <c r="AH86" s="537"/>
      <c r="AI86" s="537"/>
      <c r="AJ86" s="537"/>
      <c r="AK86" s="538"/>
      <c r="AL86" s="262"/>
    </row>
    <row r="87" spans="1:39" ht="9" customHeight="1">
      <c r="B87" s="262"/>
      <c r="C87" s="545" t="s">
        <v>393</v>
      </c>
      <c r="D87" s="546"/>
      <c r="E87" s="546"/>
      <c r="F87" s="546"/>
      <c r="G87" s="546"/>
      <c r="H87" s="546"/>
      <c r="I87" s="546"/>
      <c r="J87" s="546"/>
      <c r="K87" s="546"/>
      <c r="L87" s="546"/>
      <c r="M87" s="546"/>
      <c r="N87" s="547"/>
      <c r="O87" s="545" t="s">
        <v>394</v>
      </c>
      <c r="P87" s="546"/>
      <c r="Q87" s="546"/>
      <c r="R87" s="546"/>
      <c r="S87" s="546"/>
      <c r="T87" s="546"/>
      <c r="U87" s="546"/>
      <c r="V87" s="546"/>
      <c r="W87" s="546"/>
      <c r="X87" s="546"/>
      <c r="Y87" s="546"/>
      <c r="Z87" s="546"/>
      <c r="AA87" s="546"/>
      <c r="AB87" s="546"/>
      <c r="AC87" s="546"/>
      <c r="AD87" s="546"/>
      <c r="AE87" s="546"/>
      <c r="AF87" s="546"/>
      <c r="AG87" s="546"/>
      <c r="AH87" s="546"/>
      <c r="AI87" s="546"/>
      <c r="AJ87" s="546"/>
      <c r="AK87" s="547"/>
      <c r="AL87" s="262"/>
    </row>
    <row r="88" spans="1:39" ht="15" customHeight="1">
      <c r="B88" s="262"/>
      <c r="C88" s="536"/>
      <c r="D88" s="537"/>
      <c r="E88" s="537"/>
      <c r="F88" s="537"/>
      <c r="G88" s="537"/>
      <c r="H88" s="537"/>
      <c r="I88" s="537"/>
      <c r="J88" s="537"/>
      <c r="K88" s="537"/>
      <c r="L88" s="537"/>
      <c r="M88" s="537"/>
      <c r="N88" s="538"/>
      <c r="O88" s="536"/>
      <c r="P88" s="537"/>
      <c r="Q88" s="537"/>
      <c r="R88" s="537"/>
      <c r="S88" s="537"/>
      <c r="T88" s="537"/>
      <c r="U88" s="537"/>
      <c r="V88" s="537"/>
      <c r="W88" s="537"/>
      <c r="X88" s="537"/>
      <c r="Y88" s="537"/>
      <c r="Z88" s="537"/>
      <c r="AA88" s="537"/>
      <c r="AB88" s="537"/>
      <c r="AC88" s="537"/>
      <c r="AD88" s="537"/>
      <c r="AE88" s="537"/>
      <c r="AF88" s="537"/>
      <c r="AG88" s="537"/>
      <c r="AH88" s="537"/>
      <c r="AI88" s="537"/>
      <c r="AJ88" s="537"/>
      <c r="AK88" s="538"/>
      <c r="AL88" s="262"/>
    </row>
    <row r="89" spans="1:39" ht="2.25" customHeight="1">
      <c r="B89" s="217"/>
      <c r="C89" s="263"/>
      <c r="D89" s="263"/>
      <c r="E89" s="263"/>
      <c r="F89" s="263"/>
      <c r="G89" s="263"/>
      <c r="H89" s="263"/>
      <c r="I89" s="263"/>
      <c r="J89" s="263"/>
      <c r="K89" s="263"/>
      <c r="L89" s="263"/>
      <c r="M89" s="263"/>
      <c r="N89" s="263"/>
      <c r="O89" s="263"/>
      <c r="P89" s="263"/>
      <c r="Q89" s="263"/>
      <c r="R89" s="263"/>
      <c r="S89" s="263"/>
      <c r="T89" s="263"/>
      <c r="U89" s="263"/>
      <c r="V89" s="263"/>
      <c r="W89" s="263"/>
      <c r="X89" s="263"/>
      <c r="Y89" s="263"/>
      <c r="Z89" s="263"/>
      <c r="AA89" s="263"/>
      <c r="AB89" s="263"/>
      <c r="AC89" s="263"/>
      <c r="AD89" s="263"/>
      <c r="AE89" s="263"/>
      <c r="AF89" s="263"/>
      <c r="AG89" s="263"/>
      <c r="AH89" s="263"/>
      <c r="AI89" s="263"/>
      <c r="AJ89" s="263"/>
      <c r="AK89" s="263"/>
      <c r="AL89" s="248"/>
    </row>
    <row r="90" spans="1:39" ht="15" customHeight="1">
      <c r="A90" s="187"/>
      <c r="B90" s="264"/>
      <c r="C90" s="548" t="s">
        <v>395</v>
      </c>
      <c r="D90" s="548"/>
      <c r="E90" s="548"/>
      <c r="F90" s="548"/>
      <c r="G90" s="548"/>
      <c r="H90" s="548"/>
      <c r="I90" s="548"/>
      <c r="J90" s="548"/>
      <c r="K90" s="548"/>
      <c r="L90" s="548"/>
      <c r="M90" s="548"/>
      <c r="N90" s="548"/>
      <c r="O90" s="548"/>
      <c r="P90" s="548"/>
      <c r="Q90" s="548"/>
      <c r="R90" s="548"/>
      <c r="S90" s="548"/>
      <c r="T90" s="548"/>
      <c r="U90" s="548"/>
      <c r="V90" s="548"/>
      <c r="W90" s="548"/>
      <c r="X90" s="548"/>
      <c r="Y90" s="548"/>
      <c r="Z90" s="548"/>
      <c r="AA90" s="548"/>
      <c r="AB90" s="548"/>
      <c r="AC90" s="548"/>
      <c r="AD90" s="548"/>
      <c r="AE90" s="548"/>
      <c r="AF90" s="548"/>
      <c r="AG90" s="548"/>
      <c r="AH90" s="548"/>
      <c r="AI90" s="548"/>
      <c r="AJ90" s="548"/>
      <c r="AK90" s="548"/>
      <c r="AL90" s="265"/>
      <c r="AM90" s="13"/>
    </row>
    <row r="91" spans="1:39" ht="9" customHeight="1">
      <c r="B91" s="266"/>
      <c r="C91" s="545" t="s">
        <v>396</v>
      </c>
      <c r="D91" s="546"/>
      <c r="E91" s="546"/>
      <c r="F91" s="546"/>
      <c r="G91" s="546"/>
      <c r="H91" s="546"/>
      <c r="I91" s="546"/>
      <c r="J91" s="546"/>
      <c r="K91" s="546"/>
      <c r="L91" s="546"/>
      <c r="M91" s="546"/>
      <c r="N91" s="547"/>
      <c r="O91" s="542" t="s">
        <v>397</v>
      </c>
      <c r="P91" s="543"/>
      <c r="Q91" s="543"/>
      <c r="R91" s="543"/>
      <c r="S91" s="543"/>
      <c r="T91" s="543"/>
      <c r="U91" s="543"/>
      <c r="V91" s="543"/>
      <c r="W91" s="543"/>
      <c r="X91" s="543"/>
      <c r="Y91" s="543"/>
      <c r="Z91" s="544"/>
      <c r="AA91" s="542" t="s">
        <v>398</v>
      </c>
      <c r="AB91" s="543"/>
      <c r="AC91" s="543"/>
      <c r="AD91" s="543"/>
      <c r="AE91" s="543"/>
      <c r="AF91" s="543"/>
      <c r="AG91" s="543"/>
      <c r="AH91" s="543"/>
      <c r="AI91" s="543"/>
      <c r="AJ91" s="543"/>
      <c r="AK91" s="544"/>
      <c r="AL91" s="267"/>
    </row>
    <row r="92" spans="1:39" ht="15" customHeight="1">
      <c r="B92" s="266"/>
      <c r="C92" s="536"/>
      <c r="D92" s="537"/>
      <c r="E92" s="537"/>
      <c r="F92" s="537"/>
      <c r="G92" s="537"/>
      <c r="H92" s="537"/>
      <c r="I92" s="537"/>
      <c r="J92" s="537"/>
      <c r="K92" s="537"/>
      <c r="L92" s="537"/>
      <c r="M92" s="537"/>
      <c r="N92" s="538"/>
      <c r="O92" s="539"/>
      <c r="P92" s="540"/>
      <c r="Q92" s="540"/>
      <c r="R92" s="540"/>
      <c r="S92" s="540"/>
      <c r="T92" s="540"/>
      <c r="U92" s="540"/>
      <c r="V92" s="540"/>
      <c r="W92" s="540"/>
      <c r="X92" s="540"/>
      <c r="Y92" s="540"/>
      <c r="Z92" s="541"/>
      <c r="AA92" s="539"/>
      <c r="AB92" s="540"/>
      <c r="AC92" s="540"/>
      <c r="AD92" s="540"/>
      <c r="AE92" s="540"/>
      <c r="AF92" s="540"/>
      <c r="AG92" s="540"/>
      <c r="AH92" s="540"/>
      <c r="AI92" s="540"/>
      <c r="AJ92" s="540"/>
      <c r="AK92" s="541"/>
      <c r="AL92" s="267"/>
    </row>
    <row r="93" spans="1:39" ht="9" customHeight="1">
      <c r="B93" s="266"/>
      <c r="C93" s="542" t="s">
        <v>399</v>
      </c>
      <c r="D93" s="543"/>
      <c r="E93" s="543"/>
      <c r="F93" s="543"/>
      <c r="G93" s="543"/>
      <c r="H93" s="543"/>
      <c r="I93" s="543"/>
      <c r="J93" s="543"/>
      <c r="K93" s="543"/>
      <c r="L93" s="543"/>
      <c r="M93" s="543"/>
      <c r="N93" s="544"/>
      <c r="O93" s="542" t="s">
        <v>400</v>
      </c>
      <c r="P93" s="543"/>
      <c r="Q93" s="543"/>
      <c r="R93" s="543"/>
      <c r="S93" s="543"/>
      <c r="T93" s="543"/>
      <c r="U93" s="543"/>
      <c r="V93" s="543"/>
      <c r="W93" s="543"/>
      <c r="X93" s="543"/>
      <c r="Y93" s="543"/>
      <c r="Z93" s="543"/>
      <c r="AA93" s="543"/>
      <c r="AB93" s="543"/>
      <c r="AC93" s="543"/>
      <c r="AD93" s="543"/>
      <c r="AE93" s="543"/>
      <c r="AF93" s="543"/>
      <c r="AG93" s="543"/>
      <c r="AH93" s="543"/>
      <c r="AI93" s="543"/>
      <c r="AJ93" s="543"/>
      <c r="AK93" s="544"/>
      <c r="AL93" s="267"/>
    </row>
    <row r="94" spans="1:39" ht="15" customHeight="1">
      <c r="B94" s="266"/>
      <c r="C94" s="539"/>
      <c r="D94" s="540"/>
      <c r="E94" s="540"/>
      <c r="F94" s="540"/>
      <c r="G94" s="540"/>
      <c r="H94" s="540"/>
      <c r="I94" s="540"/>
      <c r="J94" s="540"/>
      <c r="K94" s="540"/>
      <c r="L94" s="540"/>
      <c r="M94" s="540"/>
      <c r="N94" s="541"/>
      <c r="O94" s="539"/>
      <c r="P94" s="540"/>
      <c r="Q94" s="540"/>
      <c r="R94" s="540"/>
      <c r="S94" s="540"/>
      <c r="T94" s="540"/>
      <c r="U94" s="540"/>
      <c r="V94" s="540"/>
      <c r="W94" s="540"/>
      <c r="X94" s="540"/>
      <c r="Y94" s="540"/>
      <c r="Z94" s="540"/>
      <c r="AA94" s="540"/>
      <c r="AB94" s="540"/>
      <c r="AC94" s="540"/>
      <c r="AD94" s="540"/>
      <c r="AE94" s="540"/>
      <c r="AF94" s="540"/>
      <c r="AG94" s="540"/>
      <c r="AH94" s="540"/>
      <c r="AI94" s="540"/>
      <c r="AJ94" s="540"/>
      <c r="AK94" s="541"/>
      <c r="AL94" s="267"/>
    </row>
    <row r="95" spans="1:39" ht="6" customHeight="1">
      <c r="B95" s="266"/>
      <c r="C95" s="268"/>
      <c r="D95" s="268"/>
      <c r="E95" s="268"/>
      <c r="F95" s="268"/>
      <c r="G95" s="268"/>
      <c r="H95" s="268"/>
      <c r="I95" s="268"/>
      <c r="J95" s="268"/>
      <c r="K95" s="268"/>
      <c r="L95" s="268"/>
      <c r="M95" s="268"/>
      <c r="N95" s="268"/>
      <c r="O95" s="268"/>
      <c r="P95" s="268"/>
      <c r="Q95" s="268"/>
      <c r="R95" s="268"/>
      <c r="S95" s="268"/>
      <c r="T95" s="268"/>
      <c r="U95" s="268"/>
      <c r="V95" s="268"/>
      <c r="W95" s="268"/>
      <c r="X95" s="268"/>
      <c r="Y95" s="268"/>
      <c r="Z95" s="268"/>
      <c r="AA95" s="268"/>
      <c r="AB95" s="268"/>
      <c r="AC95" s="268"/>
      <c r="AD95" s="268"/>
      <c r="AE95" s="268"/>
      <c r="AF95" s="268"/>
      <c r="AG95" s="268"/>
      <c r="AH95" s="268"/>
      <c r="AI95" s="268"/>
      <c r="AJ95" s="268"/>
      <c r="AK95" s="268"/>
      <c r="AL95" s="269"/>
    </row>
    <row r="96" spans="1:39" ht="2.25" customHeight="1">
      <c r="B96" s="270"/>
      <c r="C96" s="271"/>
      <c r="D96" s="271"/>
      <c r="E96" s="271"/>
      <c r="F96" s="271"/>
      <c r="G96" s="271"/>
      <c r="H96" s="271"/>
      <c r="I96" s="271"/>
      <c r="J96" s="271"/>
      <c r="K96" s="271"/>
      <c r="L96" s="271"/>
      <c r="M96" s="271"/>
      <c r="N96" s="271"/>
      <c r="O96" s="271"/>
      <c r="P96" s="271"/>
      <c r="Q96" s="271"/>
      <c r="R96" s="271"/>
      <c r="S96" s="271"/>
      <c r="T96" s="271"/>
      <c r="U96" s="271"/>
      <c r="V96" s="271"/>
      <c r="W96" s="271"/>
      <c r="X96" s="271"/>
      <c r="Y96" s="271"/>
      <c r="Z96" s="271"/>
      <c r="AA96" s="271"/>
      <c r="AB96" s="271"/>
      <c r="AC96" s="271"/>
      <c r="AD96" s="271"/>
      <c r="AE96" s="271"/>
      <c r="AF96" s="271"/>
      <c r="AG96" s="271"/>
      <c r="AH96" s="271"/>
      <c r="AI96" s="271"/>
      <c r="AJ96" s="271"/>
      <c r="AK96" s="271"/>
      <c r="AL96" s="270"/>
    </row>
    <row r="97" spans="2:38" ht="15" customHeight="1">
      <c r="B97" s="531" t="s">
        <v>70</v>
      </c>
      <c r="C97" s="532"/>
      <c r="D97" s="532"/>
      <c r="E97" s="532"/>
      <c r="F97" s="532"/>
      <c r="G97" s="532"/>
      <c r="H97" s="532"/>
      <c r="I97" s="532"/>
      <c r="J97" s="532"/>
      <c r="K97" s="532"/>
      <c r="L97" s="532"/>
      <c r="M97" s="532"/>
      <c r="N97" s="532"/>
      <c r="O97" s="532"/>
      <c r="P97" s="532"/>
      <c r="Q97" s="532"/>
      <c r="R97" s="532"/>
      <c r="S97" s="532"/>
      <c r="T97" s="532"/>
      <c r="U97" s="532"/>
      <c r="V97" s="532"/>
      <c r="W97" s="532"/>
      <c r="X97" s="532"/>
      <c r="Y97" s="532"/>
      <c r="Z97" s="532"/>
      <c r="AA97" s="532"/>
      <c r="AB97" s="532"/>
      <c r="AC97" s="532"/>
      <c r="AD97" s="532"/>
      <c r="AE97" s="532"/>
      <c r="AF97" s="532"/>
      <c r="AG97" s="532"/>
      <c r="AH97" s="532"/>
      <c r="AI97" s="532"/>
      <c r="AJ97" s="532"/>
      <c r="AK97" s="532"/>
      <c r="AL97" s="272"/>
    </row>
    <row r="98" spans="2:38" ht="2.25" customHeight="1">
      <c r="AL98" s="187"/>
    </row>
    <row r="99" spans="2:38" ht="15" customHeight="1">
      <c r="C99" s="499" t="s">
        <v>217</v>
      </c>
      <c r="D99" s="499" t="s">
        <v>21</v>
      </c>
      <c r="E99" s="499"/>
      <c r="F99" s="499"/>
      <c r="G99" s="499"/>
      <c r="H99" s="499"/>
      <c r="I99" s="499"/>
      <c r="J99" s="499"/>
      <c r="K99" s="533" t="s">
        <v>81</v>
      </c>
      <c r="L99" s="534"/>
      <c r="M99" s="534"/>
      <c r="N99" s="534"/>
      <c r="O99" s="534"/>
      <c r="P99" s="534"/>
      <c r="Q99" s="534"/>
      <c r="R99" s="534"/>
      <c r="S99" s="534"/>
      <c r="T99" s="534"/>
      <c r="U99" s="534"/>
      <c r="V99" s="534"/>
      <c r="W99" s="534"/>
      <c r="X99" s="534"/>
      <c r="Y99" s="534"/>
      <c r="Z99" s="534"/>
      <c r="AA99" s="534"/>
      <c r="AB99" s="534"/>
      <c r="AC99" s="534"/>
      <c r="AD99" s="534"/>
      <c r="AE99" s="534"/>
      <c r="AF99" s="534"/>
      <c r="AG99" s="534"/>
      <c r="AH99" s="534"/>
      <c r="AI99" s="534"/>
      <c r="AJ99" s="534"/>
      <c r="AK99" s="534"/>
      <c r="AL99" s="273"/>
    </row>
    <row r="100" spans="2:38" ht="2.25" customHeight="1">
      <c r="C100" s="209"/>
      <c r="D100" s="57"/>
      <c r="E100" s="57"/>
      <c r="F100" s="57"/>
      <c r="G100" s="57"/>
      <c r="H100" s="57"/>
      <c r="I100" s="274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273"/>
    </row>
    <row r="101" spans="2:38" s="57" customFormat="1" ht="17.100000000000001" customHeight="1">
      <c r="B101" s="225"/>
      <c r="C101" s="499" t="s">
        <v>242</v>
      </c>
      <c r="D101" s="499" t="s">
        <v>22</v>
      </c>
      <c r="E101" s="499"/>
      <c r="F101" s="499"/>
      <c r="G101" s="499"/>
      <c r="H101" s="499"/>
      <c r="I101" s="499"/>
      <c r="J101" s="499"/>
      <c r="K101" s="499"/>
      <c r="L101" s="2"/>
      <c r="M101" s="2"/>
      <c r="N101" s="2"/>
      <c r="O101" s="2"/>
      <c r="P101" s="2"/>
      <c r="Q101" s="275" t="s">
        <v>10</v>
      </c>
      <c r="R101" s="210">
        <v>6</v>
      </c>
      <c r="S101" s="210">
        <v>9</v>
      </c>
      <c r="T101" s="210">
        <v>3</v>
      </c>
      <c r="U101" s="210">
        <v>5</v>
      </c>
      <c r="V101" s="89"/>
      <c r="W101" s="89" t="s">
        <v>10</v>
      </c>
      <c r="X101" s="210" t="s">
        <v>68</v>
      </c>
      <c r="Y101" s="210" t="s">
        <v>69</v>
      </c>
      <c r="Z101" s="2"/>
      <c r="AA101" s="2"/>
      <c r="AB101" s="2"/>
      <c r="AC101" s="2"/>
      <c r="AD101" s="2"/>
      <c r="AE101" s="2"/>
      <c r="AF101" s="2"/>
      <c r="AG101" s="276" t="s">
        <v>67</v>
      </c>
      <c r="AH101" s="2"/>
      <c r="AI101" s="2"/>
      <c r="AK101" s="208"/>
      <c r="AL101" s="277"/>
    </row>
    <row r="102" spans="2:38" ht="2.25" customHeight="1">
      <c r="C102" s="209"/>
      <c r="D102" s="57"/>
      <c r="E102" s="535"/>
      <c r="F102" s="535"/>
      <c r="G102" s="535"/>
      <c r="H102" s="535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273"/>
    </row>
    <row r="103" spans="2:38" s="57" customFormat="1" ht="17.100000000000001" customHeight="1">
      <c r="B103" s="225"/>
      <c r="C103" s="499" t="s">
        <v>216</v>
      </c>
      <c r="D103" s="499" t="s">
        <v>26</v>
      </c>
      <c r="E103" s="499"/>
      <c r="F103" s="499"/>
      <c r="G103" s="499"/>
      <c r="H103" s="499"/>
      <c r="I103" s="499"/>
      <c r="J103" s="499"/>
      <c r="K103" s="499"/>
      <c r="L103" s="2"/>
      <c r="M103" s="2"/>
      <c r="N103" s="89" t="s">
        <v>10</v>
      </c>
      <c r="O103" s="2"/>
      <c r="P103" s="2"/>
      <c r="Q103" s="89" t="s">
        <v>10</v>
      </c>
      <c r="R103" s="210">
        <v>2</v>
      </c>
      <c r="S103" s="210">
        <v>0</v>
      </c>
      <c r="T103" s="2"/>
      <c r="U103" s="2"/>
      <c r="V103" s="89"/>
      <c r="X103" s="278"/>
      <c r="Y103" s="278"/>
      <c r="Z103" s="278"/>
      <c r="AA103" s="278"/>
      <c r="AB103" s="278"/>
      <c r="AC103" s="279"/>
      <c r="AD103" s="278"/>
      <c r="AE103" s="278"/>
      <c r="AG103" s="278"/>
      <c r="AH103" s="278"/>
      <c r="AI103" s="278"/>
      <c r="AJ103" s="278"/>
      <c r="AK103" s="278"/>
      <c r="AL103" s="277"/>
    </row>
    <row r="104" spans="2:38" ht="9.9499999999999993" customHeight="1">
      <c r="C104" s="209"/>
      <c r="D104" s="280"/>
      <c r="E104" s="280"/>
      <c r="F104" s="280"/>
      <c r="G104" s="280"/>
      <c r="H104" s="280"/>
      <c r="I104" s="280"/>
      <c r="J104" s="280"/>
      <c r="L104" s="527" t="s">
        <v>6</v>
      </c>
      <c r="M104" s="527"/>
      <c r="N104" s="281"/>
      <c r="O104" s="529" t="s">
        <v>7</v>
      </c>
      <c r="P104" s="529"/>
      <c r="Q104" s="529"/>
      <c r="R104" s="527" t="s">
        <v>8</v>
      </c>
      <c r="S104" s="527"/>
      <c r="T104" s="527"/>
      <c r="U104" s="527"/>
      <c r="V104" s="282"/>
      <c r="Y104" s="245"/>
      <c r="Z104" s="245"/>
      <c r="AA104" s="209"/>
      <c r="AB104" s="245"/>
      <c r="AC104" s="283"/>
      <c r="AD104" s="245"/>
      <c r="AE104" s="245"/>
      <c r="AG104" s="209"/>
      <c r="AH104" s="209"/>
      <c r="AI104" s="209"/>
      <c r="AJ104" s="209"/>
      <c r="AK104" s="209"/>
      <c r="AL104" s="530"/>
    </row>
    <row r="105" spans="2:38" ht="2.25" customHeight="1">
      <c r="C105" s="209"/>
      <c r="D105" s="280"/>
      <c r="E105" s="280"/>
      <c r="F105" s="280"/>
      <c r="G105" s="280"/>
      <c r="H105" s="280"/>
      <c r="I105" s="280"/>
      <c r="J105" s="280"/>
      <c r="K105" s="284"/>
      <c r="L105" s="284"/>
      <c r="M105" s="283"/>
      <c r="N105" s="284"/>
      <c r="O105" s="284"/>
      <c r="P105" s="284"/>
      <c r="Q105" s="282"/>
      <c r="R105" s="282"/>
      <c r="S105" s="282"/>
      <c r="T105" s="282"/>
      <c r="U105" s="245"/>
      <c r="V105" s="245"/>
      <c r="W105" s="245"/>
      <c r="Y105" s="245"/>
      <c r="Z105" s="245"/>
      <c r="AA105" s="209"/>
      <c r="AB105" s="245"/>
      <c r="AC105" s="283"/>
      <c r="AD105" s="245"/>
      <c r="AE105" s="245"/>
      <c r="AG105" s="209"/>
      <c r="AH105" s="209"/>
      <c r="AI105" s="209"/>
      <c r="AJ105" s="209"/>
      <c r="AK105" s="209"/>
      <c r="AL105" s="530"/>
    </row>
    <row r="106" spans="2:38" s="57" customFormat="1" ht="17.100000000000001" customHeight="1">
      <c r="B106" s="225"/>
      <c r="C106" s="499" t="s">
        <v>75</v>
      </c>
      <c r="D106" s="499"/>
      <c r="E106" s="499"/>
      <c r="F106" s="499"/>
      <c r="G106" s="499"/>
      <c r="H106" s="499"/>
      <c r="I106" s="499"/>
      <c r="J106" s="499"/>
      <c r="K106" s="499"/>
      <c r="L106" s="499"/>
      <c r="M106" s="499"/>
      <c r="N106" s="499"/>
      <c r="O106" s="499"/>
      <c r="P106" s="499"/>
      <c r="Q106" s="499"/>
      <c r="R106" s="499"/>
      <c r="U106" s="279"/>
      <c r="V106" s="279"/>
      <c r="W106" s="279"/>
      <c r="X106" s="496"/>
      <c r="Y106" s="497"/>
      <c r="Z106" s="497"/>
      <c r="AA106" s="497"/>
      <c r="AB106" s="497"/>
      <c r="AC106" s="497"/>
      <c r="AD106" s="497"/>
      <c r="AE106" s="497"/>
      <c r="AF106" s="497"/>
      <c r="AG106" s="497"/>
      <c r="AH106" s="497"/>
      <c r="AI106" s="498"/>
      <c r="AJ106" s="57" t="s">
        <v>4</v>
      </c>
      <c r="AL106" s="273"/>
    </row>
    <row r="107" spans="2:38" s="57" customFormat="1" ht="2.25" customHeight="1">
      <c r="B107" s="225"/>
      <c r="C107" s="223"/>
      <c r="D107" s="223"/>
      <c r="E107" s="223"/>
      <c r="F107" s="223"/>
      <c r="G107" s="223"/>
      <c r="H107" s="223"/>
      <c r="I107" s="223"/>
      <c r="J107" s="223"/>
      <c r="K107" s="223"/>
      <c r="L107" s="223"/>
      <c r="M107" s="223"/>
      <c r="N107" s="223"/>
      <c r="O107" s="223"/>
      <c r="P107" s="223"/>
      <c r="Q107" s="223"/>
      <c r="R107" s="223"/>
      <c r="S107" s="223"/>
      <c r="T107" s="223"/>
      <c r="U107" s="223"/>
      <c r="V107" s="223"/>
      <c r="W107" s="223"/>
      <c r="X107" s="223"/>
      <c r="Y107" s="223"/>
      <c r="Z107" s="223"/>
      <c r="AA107" s="223"/>
      <c r="AB107" s="223"/>
      <c r="AC107" s="223"/>
      <c r="AD107" s="223"/>
      <c r="AE107" s="223"/>
      <c r="AF107" s="279"/>
      <c r="AG107" s="223"/>
      <c r="AH107" s="223"/>
      <c r="AI107" s="223"/>
      <c r="AJ107" s="223"/>
      <c r="AK107" s="223"/>
      <c r="AL107" s="224"/>
    </row>
    <row r="108" spans="2:38" s="57" customFormat="1" ht="17.100000000000001" customHeight="1">
      <c r="B108" s="225"/>
      <c r="C108" s="499" t="s">
        <v>76</v>
      </c>
      <c r="D108" s="499"/>
      <c r="E108" s="499"/>
      <c r="F108" s="499"/>
      <c r="G108" s="499"/>
      <c r="H108" s="499"/>
      <c r="I108" s="499"/>
      <c r="J108" s="499"/>
      <c r="K108" s="499"/>
      <c r="L108" s="499"/>
      <c r="M108" s="499"/>
      <c r="N108" s="499"/>
      <c r="O108" s="499"/>
      <c r="P108" s="499"/>
      <c r="Q108" s="499"/>
      <c r="R108" s="499"/>
      <c r="S108" s="499"/>
      <c r="T108" s="499"/>
      <c r="U108" s="499"/>
      <c r="V108" s="223"/>
      <c r="W108" s="273"/>
      <c r="X108" s="496"/>
      <c r="Y108" s="497"/>
      <c r="Z108" s="497"/>
      <c r="AA108" s="497"/>
      <c r="AB108" s="497"/>
      <c r="AC108" s="497"/>
      <c r="AD108" s="497"/>
      <c r="AE108" s="497"/>
      <c r="AF108" s="497"/>
      <c r="AG108" s="497"/>
      <c r="AH108" s="497"/>
      <c r="AI108" s="498"/>
      <c r="AJ108" s="225" t="s">
        <v>4</v>
      </c>
      <c r="AK108" s="223"/>
      <c r="AL108" s="224"/>
    </row>
    <row r="109" spans="2:38" s="57" customFormat="1" ht="2.25" customHeight="1">
      <c r="B109" s="285"/>
      <c r="C109" s="286"/>
      <c r="D109" s="286"/>
      <c r="E109" s="286"/>
      <c r="F109" s="286"/>
      <c r="G109" s="286"/>
      <c r="H109" s="286"/>
      <c r="I109" s="286"/>
      <c r="J109" s="286"/>
      <c r="K109" s="286"/>
      <c r="L109" s="286"/>
      <c r="M109" s="286"/>
      <c r="N109" s="286"/>
      <c r="O109" s="286"/>
      <c r="P109" s="286"/>
      <c r="Q109" s="286"/>
      <c r="R109" s="286"/>
      <c r="S109" s="286"/>
      <c r="T109" s="286"/>
      <c r="U109" s="286"/>
      <c r="V109" s="286"/>
      <c r="W109" s="287"/>
      <c r="X109" s="288"/>
      <c r="Y109" s="288"/>
      <c r="Z109" s="288"/>
      <c r="AA109" s="288"/>
      <c r="AB109" s="288"/>
      <c r="AC109" s="288"/>
      <c r="AD109" s="288"/>
      <c r="AE109" s="288"/>
      <c r="AF109" s="289"/>
      <c r="AG109" s="289"/>
      <c r="AH109" s="289"/>
      <c r="AI109" s="289"/>
      <c r="AJ109" s="287"/>
      <c r="AK109" s="286"/>
      <c r="AL109" s="290"/>
    </row>
    <row r="110" spans="2:38" s="57" customFormat="1" ht="2.25" customHeight="1">
      <c r="B110" s="291"/>
      <c r="C110" s="205"/>
      <c r="D110" s="205"/>
      <c r="E110" s="205"/>
      <c r="F110" s="205"/>
      <c r="G110" s="205"/>
      <c r="H110" s="205"/>
      <c r="I110" s="205"/>
      <c r="J110" s="205"/>
      <c r="K110" s="205"/>
      <c r="L110" s="205"/>
      <c r="M110" s="205"/>
      <c r="N110" s="205"/>
      <c r="O110" s="205"/>
      <c r="P110" s="205"/>
      <c r="Q110" s="205"/>
      <c r="R110" s="205"/>
      <c r="S110" s="205"/>
      <c r="T110" s="205"/>
      <c r="U110" s="205"/>
      <c r="V110" s="205"/>
      <c r="W110" s="291"/>
      <c r="X110" s="292"/>
      <c r="Y110" s="292"/>
      <c r="Z110" s="292"/>
      <c r="AA110" s="292"/>
      <c r="AB110" s="292"/>
      <c r="AC110" s="292"/>
      <c r="AD110" s="292"/>
      <c r="AE110" s="292"/>
      <c r="AF110" s="293"/>
      <c r="AG110" s="294"/>
      <c r="AH110" s="294"/>
      <c r="AI110" s="294"/>
      <c r="AJ110" s="291"/>
      <c r="AK110" s="205"/>
      <c r="AL110" s="205"/>
    </row>
    <row r="111" spans="2:38" ht="15" customHeight="1">
      <c r="B111" s="521" t="s">
        <v>71</v>
      </c>
      <c r="C111" s="522"/>
      <c r="D111" s="522"/>
      <c r="E111" s="522"/>
      <c r="F111" s="522"/>
      <c r="G111" s="522"/>
      <c r="H111" s="522"/>
      <c r="I111" s="522"/>
      <c r="J111" s="522"/>
      <c r="K111" s="522"/>
      <c r="L111" s="522"/>
      <c r="M111" s="522"/>
      <c r="N111" s="522"/>
      <c r="O111" s="522"/>
      <c r="P111" s="522"/>
      <c r="Q111" s="522"/>
      <c r="R111" s="522"/>
      <c r="S111" s="522"/>
      <c r="T111" s="295"/>
      <c r="U111" s="295"/>
      <c r="V111" s="523"/>
      <c r="W111" s="523"/>
      <c r="X111" s="523"/>
      <c r="Y111" s="295"/>
      <c r="Z111" s="295"/>
      <c r="AA111" s="295"/>
      <c r="AB111" s="295"/>
      <c r="AC111" s="295"/>
      <c r="AD111" s="295"/>
      <c r="AE111" s="295"/>
      <c r="AF111" s="295"/>
      <c r="AG111" s="295"/>
      <c r="AH111" s="295"/>
      <c r="AI111" s="295"/>
      <c r="AJ111" s="295"/>
      <c r="AK111" s="295"/>
      <c r="AL111" s="296"/>
    </row>
    <row r="112" spans="2:38" ht="6" customHeight="1">
      <c r="B112" s="264"/>
      <c r="C112" s="168"/>
      <c r="D112" s="168"/>
      <c r="E112" s="168"/>
      <c r="F112" s="168"/>
      <c r="G112" s="168"/>
      <c r="H112" s="168"/>
      <c r="I112" s="168"/>
      <c r="J112" s="168"/>
      <c r="K112" s="168"/>
      <c r="L112" s="168"/>
      <c r="M112" s="168"/>
      <c r="N112" s="168"/>
      <c r="O112" s="168"/>
      <c r="P112" s="168"/>
      <c r="Q112" s="168"/>
      <c r="R112" s="168"/>
      <c r="S112" s="168"/>
      <c r="T112" s="168"/>
      <c r="U112" s="168"/>
      <c r="V112" s="168"/>
      <c r="W112" s="168"/>
      <c r="X112" s="168"/>
      <c r="Y112" s="168"/>
      <c r="Z112" s="168"/>
      <c r="AA112" s="168"/>
      <c r="AB112" s="168"/>
      <c r="AC112" s="168"/>
      <c r="AD112" s="168"/>
      <c r="AE112" s="168"/>
      <c r="AF112" s="168"/>
      <c r="AG112" s="168"/>
      <c r="AH112" s="168"/>
      <c r="AI112" s="168"/>
      <c r="AJ112" s="168"/>
      <c r="AK112" s="168"/>
      <c r="AL112" s="265"/>
    </row>
    <row r="113" spans="2:38" ht="17.100000000000001" customHeight="1">
      <c r="C113" s="499" t="s">
        <v>441</v>
      </c>
      <c r="D113" s="499"/>
      <c r="E113" s="499"/>
      <c r="F113" s="499"/>
      <c r="G113" s="499"/>
      <c r="H113" s="499"/>
      <c r="I113" s="208"/>
      <c r="J113" s="297" t="s">
        <v>0</v>
      </c>
      <c r="K113" s="297"/>
      <c r="L113" s="2"/>
      <c r="M113" s="2"/>
      <c r="N113" s="89" t="s">
        <v>10</v>
      </c>
      <c r="O113" s="2"/>
      <c r="P113" s="2"/>
      <c r="Q113" s="89" t="s">
        <v>10</v>
      </c>
      <c r="R113" s="210">
        <v>2</v>
      </c>
      <c r="S113" s="210">
        <v>0</v>
      </c>
      <c r="T113" s="436"/>
      <c r="U113" s="2"/>
      <c r="V113" s="298"/>
      <c r="W113" s="524" t="s">
        <v>1</v>
      </c>
      <c r="X113" s="525"/>
      <c r="Y113" s="2"/>
      <c r="Z113" s="437"/>
      <c r="AA113" s="89" t="s">
        <v>10</v>
      </c>
      <c r="AB113" s="2"/>
      <c r="AC113" s="2"/>
      <c r="AD113" s="89" t="s">
        <v>10</v>
      </c>
      <c r="AE113" s="210">
        <v>2</v>
      </c>
      <c r="AF113" s="210">
        <v>0</v>
      </c>
      <c r="AG113" s="2"/>
      <c r="AH113" s="2"/>
      <c r="AI113" s="218"/>
      <c r="AJ113" s="218"/>
      <c r="AK113" s="218"/>
      <c r="AL113" s="246"/>
    </row>
    <row r="114" spans="2:38" ht="12" customHeight="1">
      <c r="D114" s="208"/>
      <c r="E114" s="208"/>
      <c r="F114" s="208"/>
      <c r="G114" s="208"/>
      <c r="H114" s="208"/>
      <c r="I114" s="208"/>
      <c r="L114" s="526" t="s">
        <v>6</v>
      </c>
      <c r="M114" s="526"/>
      <c r="N114" s="283"/>
      <c r="O114" s="527" t="s">
        <v>7</v>
      </c>
      <c r="P114" s="527"/>
      <c r="Q114" s="299"/>
      <c r="R114" s="528" t="s">
        <v>8</v>
      </c>
      <c r="S114" s="528"/>
      <c r="T114" s="528"/>
      <c r="U114" s="528"/>
      <c r="V114" s="300"/>
      <c r="W114" s="300"/>
      <c r="X114" s="300"/>
      <c r="Y114" s="526" t="s">
        <v>6</v>
      </c>
      <c r="Z114" s="526"/>
      <c r="AA114" s="281"/>
      <c r="AB114" s="527" t="s">
        <v>7</v>
      </c>
      <c r="AC114" s="527"/>
      <c r="AD114" s="299"/>
      <c r="AE114" s="520" t="s">
        <v>8</v>
      </c>
      <c r="AF114" s="520"/>
      <c r="AG114" s="520"/>
      <c r="AH114" s="520"/>
      <c r="AI114" s="300"/>
      <c r="AJ114" s="49"/>
      <c r="AK114" s="49"/>
      <c r="AL114" s="301"/>
    </row>
    <row r="115" spans="2:38" ht="2.25" customHeight="1">
      <c r="L115" s="302"/>
      <c r="M115" s="302"/>
      <c r="N115" s="302"/>
      <c r="O115" s="302"/>
      <c r="P115" s="302"/>
      <c r="Q115" s="302"/>
      <c r="R115" s="50"/>
      <c r="S115" s="303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302"/>
      <c r="AJ115" s="302"/>
      <c r="AK115" s="302"/>
      <c r="AL115" s="301"/>
    </row>
    <row r="116" spans="2:38" s="57" customFormat="1" ht="17.100000000000001" customHeight="1">
      <c r="B116" s="225"/>
      <c r="C116" s="499" t="s">
        <v>440</v>
      </c>
      <c r="D116" s="499"/>
      <c r="E116" s="499"/>
      <c r="F116" s="499"/>
      <c r="G116" s="499"/>
      <c r="H116" s="499"/>
      <c r="I116" s="499"/>
      <c r="J116" s="499"/>
      <c r="K116" s="499"/>
      <c r="L116" s="499"/>
      <c r="M116" s="499"/>
      <c r="N116" s="499"/>
      <c r="O116" s="499"/>
      <c r="P116" s="499"/>
      <c r="Q116" s="499"/>
      <c r="R116" s="499"/>
      <c r="S116" s="499"/>
      <c r="T116" s="499"/>
      <c r="U116" s="499"/>
      <c r="V116" s="230"/>
      <c r="X116" s="496"/>
      <c r="Y116" s="497"/>
      <c r="Z116" s="497"/>
      <c r="AA116" s="497"/>
      <c r="AB116" s="497"/>
      <c r="AC116" s="497"/>
      <c r="AD116" s="497"/>
      <c r="AE116" s="497"/>
      <c r="AF116" s="497"/>
      <c r="AG116" s="497"/>
      <c r="AH116" s="497"/>
      <c r="AI116" s="498"/>
      <c r="AJ116" s="279" t="s">
        <v>4</v>
      </c>
      <c r="AK116" s="279"/>
      <c r="AL116" s="304"/>
    </row>
    <row r="117" spans="2:38" s="57" customFormat="1" ht="2.25" customHeight="1">
      <c r="B117" s="225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W117" s="278"/>
      <c r="X117" s="278"/>
      <c r="Y117" s="278"/>
      <c r="Z117" s="278"/>
      <c r="AA117" s="278"/>
      <c r="AB117" s="278"/>
      <c r="AC117" s="278"/>
      <c r="AD117" s="278"/>
      <c r="AL117" s="273"/>
    </row>
    <row r="118" spans="2:38" s="57" customFormat="1" ht="17.100000000000001" customHeight="1">
      <c r="B118" s="225"/>
      <c r="C118" s="499" t="s">
        <v>442</v>
      </c>
      <c r="D118" s="499"/>
      <c r="E118" s="499"/>
      <c r="F118" s="499"/>
      <c r="G118" s="499"/>
      <c r="H118" s="499"/>
      <c r="I118" s="499"/>
      <c r="J118" s="499"/>
      <c r="K118" s="499"/>
      <c r="L118" s="499"/>
      <c r="M118" s="499"/>
      <c r="N118" s="499"/>
      <c r="O118" s="499"/>
      <c r="P118" s="499"/>
      <c r="Q118" s="499"/>
      <c r="R118" s="499"/>
      <c r="S118" s="499"/>
      <c r="T118" s="499"/>
      <c r="U118" s="499"/>
      <c r="V118" s="230"/>
      <c r="X118" s="496"/>
      <c r="Y118" s="497"/>
      <c r="Z118" s="497"/>
      <c r="AA118" s="497"/>
      <c r="AB118" s="497"/>
      <c r="AC118" s="497"/>
      <c r="AD118" s="497"/>
      <c r="AE118" s="497"/>
      <c r="AF118" s="497" t="s">
        <v>2</v>
      </c>
      <c r="AG118" s="497"/>
      <c r="AH118" s="497"/>
      <c r="AI118" s="498"/>
      <c r="AJ118" s="279" t="s">
        <v>4</v>
      </c>
      <c r="AK118" s="279"/>
      <c r="AL118" s="304"/>
    </row>
    <row r="119" spans="2:38" s="57" customFormat="1" ht="2.25" customHeight="1">
      <c r="B119" s="225"/>
      <c r="X119" s="278"/>
      <c r="Y119" s="278"/>
      <c r="Z119" s="278"/>
      <c r="AA119" s="278"/>
      <c r="AB119" s="278"/>
      <c r="AC119" s="278"/>
      <c r="AD119" s="278"/>
      <c r="AE119" s="278"/>
      <c r="AL119" s="273"/>
    </row>
    <row r="120" spans="2:38" s="57" customFormat="1" ht="17.100000000000001" customHeight="1">
      <c r="B120" s="225"/>
      <c r="C120" s="495" t="s">
        <v>443</v>
      </c>
      <c r="D120" s="495"/>
      <c r="E120" s="495"/>
      <c r="F120" s="495"/>
      <c r="G120" s="495"/>
      <c r="H120" s="495"/>
      <c r="I120" s="495"/>
      <c r="J120" s="495"/>
      <c r="K120" s="495"/>
      <c r="L120" s="495"/>
      <c r="M120" s="495"/>
      <c r="N120" s="495"/>
      <c r="O120" s="495"/>
      <c r="P120" s="495"/>
      <c r="Q120" s="495"/>
      <c r="R120" s="495"/>
      <c r="S120" s="495"/>
      <c r="T120" s="495"/>
      <c r="U120" s="495"/>
      <c r="V120" s="223"/>
      <c r="X120" s="496"/>
      <c r="Y120" s="497"/>
      <c r="Z120" s="497"/>
      <c r="AA120" s="497"/>
      <c r="AB120" s="497"/>
      <c r="AC120" s="497"/>
      <c r="AD120" s="497"/>
      <c r="AE120" s="497"/>
      <c r="AF120" s="497" t="s">
        <v>2</v>
      </c>
      <c r="AG120" s="497"/>
      <c r="AH120" s="497"/>
      <c r="AI120" s="498"/>
      <c r="AJ120" s="279" t="s">
        <v>4</v>
      </c>
      <c r="AK120" s="279"/>
      <c r="AL120" s="304"/>
    </row>
    <row r="121" spans="2:38" s="57" customFormat="1" ht="11.1" customHeight="1">
      <c r="B121" s="225"/>
      <c r="C121" s="495"/>
      <c r="D121" s="495"/>
      <c r="E121" s="495"/>
      <c r="F121" s="495"/>
      <c r="G121" s="495"/>
      <c r="H121" s="495"/>
      <c r="I121" s="495"/>
      <c r="J121" s="495"/>
      <c r="K121" s="495"/>
      <c r="L121" s="495"/>
      <c r="M121" s="495"/>
      <c r="N121" s="495"/>
      <c r="O121" s="495"/>
      <c r="P121" s="495"/>
      <c r="Q121" s="495"/>
      <c r="R121" s="495"/>
      <c r="S121" s="495"/>
      <c r="T121" s="495"/>
      <c r="U121" s="495"/>
      <c r="AL121" s="273"/>
    </row>
    <row r="122" spans="2:38" s="57" customFormat="1" ht="17.100000000000001" customHeight="1">
      <c r="B122" s="225"/>
      <c r="C122" s="362" t="s">
        <v>180</v>
      </c>
      <c r="D122" s="495" t="s">
        <v>189</v>
      </c>
      <c r="E122" s="499"/>
      <c r="F122" s="499"/>
      <c r="G122" s="499"/>
      <c r="H122" s="499"/>
      <c r="I122" s="499"/>
      <c r="J122" s="499"/>
      <c r="K122" s="499"/>
      <c r="L122" s="499"/>
      <c r="M122" s="499"/>
      <c r="N122" s="499"/>
      <c r="O122" s="499"/>
      <c r="P122" s="499"/>
      <c r="Q122" s="499"/>
      <c r="R122" s="499"/>
      <c r="S122" s="499"/>
      <c r="T122" s="499"/>
      <c r="U122" s="499"/>
      <c r="V122" s="223"/>
      <c r="X122" s="496"/>
      <c r="Y122" s="497"/>
      <c r="Z122" s="497"/>
      <c r="AA122" s="497"/>
      <c r="AB122" s="497"/>
      <c r="AC122" s="497"/>
      <c r="AD122" s="497"/>
      <c r="AE122" s="497"/>
      <c r="AF122" s="497"/>
      <c r="AG122" s="497"/>
      <c r="AH122" s="497"/>
      <c r="AI122" s="498"/>
      <c r="AJ122" s="279" t="s">
        <v>4</v>
      </c>
      <c r="AL122" s="273"/>
    </row>
    <row r="123" spans="2:38" s="57" customFormat="1" ht="2.25" customHeight="1">
      <c r="B123" s="225"/>
      <c r="AL123" s="273"/>
    </row>
    <row r="124" spans="2:38" s="57" customFormat="1" ht="17.100000000000001" customHeight="1">
      <c r="B124" s="225"/>
      <c r="C124" s="495" t="s">
        <v>445</v>
      </c>
      <c r="D124" s="495"/>
      <c r="E124" s="495"/>
      <c r="F124" s="495"/>
      <c r="G124" s="495"/>
      <c r="H124" s="495"/>
      <c r="I124" s="495"/>
      <c r="J124" s="495"/>
      <c r="K124" s="495"/>
      <c r="L124" s="495"/>
      <c r="M124" s="495"/>
      <c r="N124" s="495"/>
      <c r="O124" s="495"/>
      <c r="P124" s="495"/>
      <c r="Q124" s="495"/>
      <c r="R124" s="495"/>
      <c r="S124" s="495"/>
      <c r="T124" s="495"/>
      <c r="U124" s="495"/>
      <c r="V124" s="223"/>
      <c r="X124" s="496"/>
      <c r="Y124" s="497"/>
      <c r="Z124" s="497"/>
      <c r="AA124" s="497"/>
      <c r="AB124" s="497"/>
      <c r="AC124" s="497"/>
      <c r="AD124" s="497"/>
      <c r="AE124" s="497"/>
      <c r="AF124" s="497" t="s">
        <v>2</v>
      </c>
      <c r="AG124" s="497"/>
      <c r="AH124" s="497"/>
      <c r="AI124" s="498"/>
      <c r="AJ124" s="279" t="s">
        <v>4</v>
      </c>
      <c r="AK124" s="279"/>
      <c r="AL124" s="273"/>
    </row>
    <row r="125" spans="2:38" s="57" customFormat="1" ht="11.1" customHeight="1">
      <c r="B125" s="225"/>
      <c r="C125" s="495"/>
      <c r="D125" s="495"/>
      <c r="E125" s="495"/>
      <c r="F125" s="495"/>
      <c r="G125" s="495"/>
      <c r="H125" s="495"/>
      <c r="I125" s="495"/>
      <c r="J125" s="495"/>
      <c r="K125" s="495"/>
      <c r="L125" s="495"/>
      <c r="M125" s="495"/>
      <c r="N125" s="495"/>
      <c r="O125" s="495"/>
      <c r="P125" s="495"/>
      <c r="Q125" s="495"/>
      <c r="R125" s="495"/>
      <c r="S125" s="495"/>
      <c r="T125" s="495"/>
      <c r="U125" s="495"/>
      <c r="V125" s="223"/>
      <c r="X125" s="305"/>
      <c r="Y125" s="305"/>
      <c r="Z125" s="305"/>
      <c r="AA125" s="305"/>
      <c r="AB125" s="305"/>
      <c r="AC125" s="305"/>
      <c r="AD125" s="305"/>
      <c r="AE125" s="305"/>
      <c r="AF125" s="278"/>
      <c r="AG125" s="306"/>
      <c r="AH125" s="306"/>
      <c r="AI125" s="306"/>
      <c r="AJ125" s="279"/>
      <c r="AK125" s="279"/>
      <c r="AL125" s="273"/>
    </row>
    <row r="126" spans="2:38" s="57" customFormat="1" ht="17.100000000000001" customHeight="1">
      <c r="B126" s="225"/>
      <c r="C126" s="362" t="s">
        <v>444</v>
      </c>
      <c r="D126" s="499" t="s">
        <v>212</v>
      </c>
      <c r="E126" s="499"/>
      <c r="F126" s="499"/>
      <c r="G126" s="499"/>
      <c r="H126" s="499"/>
      <c r="I126" s="499"/>
      <c r="J126" s="499"/>
      <c r="K126" s="499"/>
      <c r="L126" s="499"/>
      <c r="M126" s="499"/>
      <c r="N126" s="499"/>
      <c r="O126" s="499"/>
      <c r="P126" s="499"/>
      <c r="Q126" s="499"/>
      <c r="R126" s="499"/>
      <c r="S126" s="67"/>
      <c r="T126" s="67"/>
      <c r="U126" s="67"/>
      <c r="V126" s="208"/>
      <c r="W126" s="307"/>
      <c r="X126" s="496"/>
      <c r="Y126" s="497"/>
      <c r="Z126" s="497"/>
      <c r="AA126" s="497"/>
      <c r="AB126" s="497"/>
      <c r="AC126" s="497"/>
      <c r="AD126" s="497"/>
      <c r="AE126" s="497"/>
      <c r="AF126" s="497" t="s">
        <v>2</v>
      </c>
      <c r="AG126" s="497"/>
      <c r="AH126" s="497"/>
      <c r="AI126" s="498"/>
      <c r="AJ126" s="279" t="s">
        <v>4</v>
      </c>
      <c r="AK126" s="279"/>
      <c r="AL126" s="273"/>
    </row>
    <row r="127" spans="2:38" s="57" customFormat="1" ht="2.25" customHeight="1">
      <c r="B127" s="225"/>
      <c r="C127" s="208"/>
      <c r="D127" s="223"/>
      <c r="E127" s="223"/>
      <c r="F127" s="223"/>
      <c r="G127" s="223"/>
      <c r="H127" s="223"/>
      <c r="I127" s="223"/>
      <c r="J127" s="223"/>
      <c r="K127" s="223"/>
      <c r="L127" s="223"/>
      <c r="M127" s="223"/>
      <c r="N127" s="223"/>
      <c r="O127" s="223"/>
      <c r="P127" s="223"/>
      <c r="Q127" s="223"/>
      <c r="R127" s="223"/>
      <c r="S127" s="223"/>
      <c r="T127" s="223"/>
      <c r="U127" s="223"/>
      <c r="V127" s="223"/>
      <c r="X127" s="305"/>
      <c r="Y127" s="305"/>
      <c r="Z127" s="305"/>
      <c r="AA127" s="305"/>
      <c r="AB127" s="305"/>
      <c r="AC127" s="305"/>
      <c r="AD127" s="305"/>
      <c r="AE127" s="305"/>
      <c r="AF127" s="278"/>
      <c r="AG127" s="306"/>
      <c r="AH127" s="306"/>
      <c r="AI127" s="306"/>
      <c r="AJ127" s="279"/>
      <c r="AK127" s="279"/>
      <c r="AL127" s="273"/>
    </row>
    <row r="128" spans="2:38" s="57" customFormat="1" ht="17.100000000000001" customHeight="1">
      <c r="B128" s="225"/>
      <c r="C128" s="362" t="s">
        <v>252</v>
      </c>
      <c r="D128" s="499" t="s">
        <v>436</v>
      </c>
      <c r="E128" s="499"/>
      <c r="F128" s="499"/>
      <c r="G128" s="499"/>
      <c r="H128" s="499"/>
      <c r="I128" s="499"/>
      <c r="J128" s="499"/>
      <c r="K128" s="499"/>
      <c r="L128" s="499"/>
      <c r="M128" s="499"/>
      <c r="N128" s="499"/>
      <c r="O128" s="499"/>
      <c r="P128" s="499"/>
      <c r="Q128" s="499"/>
      <c r="R128" s="499"/>
      <c r="S128" s="499"/>
      <c r="T128" s="499"/>
      <c r="U128" s="499"/>
      <c r="V128" s="67"/>
      <c r="W128" s="228"/>
      <c r="X128" s="496"/>
      <c r="Y128" s="497"/>
      <c r="Z128" s="497"/>
      <c r="AA128" s="497"/>
      <c r="AB128" s="497"/>
      <c r="AC128" s="497"/>
      <c r="AD128" s="497"/>
      <c r="AE128" s="497"/>
      <c r="AF128" s="497" t="s">
        <v>2</v>
      </c>
      <c r="AG128" s="497"/>
      <c r="AH128" s="497"/>
      <c r="AI128" s="498"/>
      <c r="AJ128" s="279" t="s">
        <v>4</v>
      </c>
      <c r="AK128" s="279"/>
      <c r="AL128" s="273"/>
    </row>
    <row r="129" spans="2:38" s="57" customFormat="1" ht="2.25" customHeight="1">
      <c r="B129" s="225"/>
      <c r="C129" s="499"/>
      <c r="D129" s="499"/>
      <c r="E129" s="499"/>
      <c r="F129" s="499"/>
      <c r="G129" s="499"/>
      <c r="H129" s="499"/>
      <c r="I129" s="499"/>
      <c r="J129" s="499"/>
      <c r="K129" s="499"/>
      <c r="L129" s="499"/>
      <c r="M129" s="499"/>
      <c r="N129" s="499"/>
      <c r="O129" s="499"/>
      <c r="P129" s="499"/>
      <c r="Q129" s="499"/>
      <c r="R129" s="499"/>
      <c r="S129" s="499"/>
      <c r="T129" s="499"/>
      <c r="U129" s="499"/>
      <c r="V129" s="499"/>
      <c r="W129" s="499"/>
      <c r="X129" s="208"/>
      <c r="Y129" s="305"/>
      <c r="Z129" s="305"/>
      <c r="AA129" s="305"/>
      <c r="AB129" s="305"/>
      <c r="AC129" s="305"/>
      <c r="AD129" s="305"/>
      <c r="AE129" s="305"/>
      <c r="AF129" s="278"/>
      <c r="AG129" s="306"/>
      <c r="AH129" s="306"/>
      <c r="AI129" s="306"/>
      <c r="AJ129" s="279"/>
      <c r="AK129" s="279"/>
      <c r="AL129" s="273"/>
    </row>
    <row r="130" spans="2:38" s="57" customFormat="1" ht="17.100000000000001" customHeight="1">
      <c r="B130" s="225"/>
      <c r="C130" s="499" t="s">
        <v>447</v>
      </c>
      <c r="D130" s="499"/>
      <c r="E130" s="499"/>
      <c r="F130" s="499"/>
      <c r="G130" s="499"/>
      <c r="H130" s="499"/>
      <c r="I130" s="499"/>
      <c r="J130" s="499"/>
      <c r="K130" s="499"/>
      <c r="L130" s="499"/>
      <c r="M130" s="499"/>
      <c r="N130" s="499"/>
      <c r="O130" s="499"/>
      <c r="P130" s="499"/>
      <c r="Q130" s="499"/>
      <c r="R130" s="499"/>
      <c r="S130" s="499"/>
      <c r="T130" s="499"/>
      <c r="U130" s="499"/>
      <c r="V130" s="67"/>
      <c r="W130" s="67"/>
      <c r="X130" s="496"/>
      <c r="Y130" s="497"/>
      <c r="Z130" s="497"/>
      <c r="AA130" s="497"/>
      <c r="AB130" s="497"/>
      <c r="AC130" s="497"/>
      <c r="AD130" s="497"/>
      <c r="AE130" s="497"/>
      <c r="AF130" s="497" t="s">
        <v>2</v>
      </c>
      <c r="AG130" s="497"/>
      <c r="AH130" s="497"/>
      <c r="AI130" s="498"/>
      <c r="AJ130" s="279" t="s">
        <v>4</v>
      </c>
      <c r="AK130" s="279"/>
      <c r="AL130" s="273"/>
    </row>
    <row r="131" spans="2:38" s="57" customFormat="1" ht="2.25" customHeight="1">
      <c r="B131" s="225"/>
      <c r="C131" s="68"/>
      <c r="D131" s="308"/>
      <c r="E131" s="308"/>
      <c r="F131" s="308"/>
      <c r="G131" s="308"/>
      <c r="H131" s="308"/>
      <c r="I131" s="308"/>
      <c r="J131" s="308"/>
      <c r="K131" s="308"/>
      <c r="L131" s="308"/>
      <c r="M131" s="308"/>
      <c r="N131" s="308"/>
      <c r="O131" s="308"/>
      <c r="P131" s="308"/>
      <c r="Q131" s="308"/>
      <c r="R131" s="308"/>
      <c r="S131" s="308"/>
      <c r="T131" s="308"/>
      <c r="U131" s="308"/>
      <c r="V131" s="308"/>
      <c r="W131" s="208"/>
      <c r="X131" s="208"/>
      <c r="Y131" s="305"/>
      <c r="Z131" s="305"/>
      <c r="AA131" s="305"/>
      <c r="AB131" s="305"/>
      <c r="AC131" s="305"/>
      <c r="AD131" s="305"/>
      <c r="AE131" s="305"/>
      <c r="AF131" s="278"/>
      <c r="AG131" s="306"/>
      <c r="AH131" s="306"/>
      <c r="AI131" s="306"/>
      <c r="AJ131" s="279"/>
      <c r="AK131" s="279"/>
      <c r="AL131" s="273"/>
    </row>
    <row r="132" spans="2:38" s="57" customFormat="1" ht="17.100000000000001" customHeight="1">
      <c r="B132" s="225"/>
      <c r="C132" s="495" t="s">
        <v>448</v>
      </c>
      <c r="D132" s="495"/>
      <c r="E132" s="495"/>
      <c r="F132" s="495"/>
      <c r="G132" s="495"/>
      <c r="H132" s="495"/>
      <c r="I132" s="495"/>
      <c r="J132" s="495"/>
      <c r="K132" s="495"/>
      <c r="L132" s="495"/>
      <c r="M132" s="495"/>
      <c r="N132" s="495"/>
      <c r="O132" s="495"/>
      <c r="P132" s="495"/>
      <c r="Q132" s="495"/>
      <c r="R132" s="495"/>
      <c r="S132" s="495"/>
      <c r="T132" s="495"/>
      <c r="U132" s="495"/>
      <c r="V132" s="207"/>
      <c r="W132" s="208"/>
      <c r="X132" s="496"/>
      <c r="Y132" s="497"/>
      <c r="Z132" s="497"/>
      <c r="AA132" s="497"/>
      <c r="AB132" s="497"/>
      <c r="AC132" s="497"/>
      <c r="AD132" s="497"/>
      <c r="AE132" s="497"/>
      <c r="AF132" s="497"/>
      <c r="AG132" s="497"/>
      <c r="AH132" s="497"/>
      <c r="AI132" s="498"/>
      <c r="AJ132" s="279" t="s">
        <v>4</v>
      </c>
      <c r="AK132" s="279"/>
      <c r="AL132" s="273"/>
    </row>
    <row r="133" spans="2:38" s="57" customFormat="1" ht="21.95" customHeight="1">
      <c r="B133" s="225"/>
      <c r="C133" s="495"/>
      <c r="D133" s="495"/>
      <c r="E133" s="495"/>
      <c r="F133" s="495"/>
      <c r="G133" s="495"/>
      <c r="H133" s="495"/>
      <c r="I133" s="495"/>
      <c r="J133" s="495"/>
      <c r="K133" s="495"/>
      <c r="L133" s="495"/>
      <c r="M133" s="495"/>
      <c r="N133" s="495"/>
      <c r="O133" s="495"/>
      <c r="P133" s="495"/>
      <c r="Q133" s="495"/>
      <c r="R133" s="495"/>
      <c r="S133" s="495"/>
      <c r="T133" s="495"/>
      <c r="U133" s="495"/>
      <c r="V133" s="207"/>
      <c r="W133" s="208"/>
      <c r="X133" s="309"/>
      <c r="Y133" s="309"/>
      <c r="Z133" s="309"/>
      <c r="AA133" s="309"/>
      <c r="AB133" s="309"/>
      <c r="AC133" s="309"/>
      <c r="AD133" s="309"/>
      <c r="AE133" s="309"/>
      <c r="AF133" s="310"/>
      <c r="AG133" s="310"/>
      <c r="AH133" s="310"/>
      <c r="AI133" s="310"/>
      <c r="AJ133" s="279"/>
      <c r="AK133" s="279"/>
      <c r="AL133" s="273"/>
    </row>
    <row r="134" spans="2:38" s="57" customFormat="1" ht="17.100000000000001" customHeight="1">
      <c r="B134" s="225"/>
      <c r="C134" s="361" t="s">
        <v>360</v>
      </c>
      <c r="D134" s="495" t="s">
        <v>439</v>
      </c>
      <c r="E134" s="495"/>
      <c r="F134" s="495"/>
      <c r="G134" s="495"/>
      <c r="H134" s="495"/>
      <c r="I134" s="495"/>
      <c r="J134" s="495"/>
      <c r="K134" s="495"/>
      <c r="L134" s="495"/>
      <c r="M134" s="495"/>
      <c r="N134" s="495"/>
      <c r="O134" s="495"/>
      <c r="P134" s="495"/>
      <c r="Q134" s="495"/>
      <c r="R134" s="495"/>
      <c r="S134" s="495"/>
      <c r="T134" s="495"/>
      <c r="U134" s="495"/>
      <c r="V134" s="495"/>
      <c r="W134" s="208"/>
      <c r="X134" s="496"/>
      <c r="Y134" s="497"/>
      <c r="Z134" s="497"/>
      <c r="AA134" s="497"/>
      <c r="AB134" s="497"/>
      <c r="AC134" s="497"/>
      <c r="AD134" s="497"/>
      <c r="AE134" s="497"/>
      <c r="AF134" s="497"/>
      <c r="AG134" s="497"/>
      <c r="AH134" s="497"/>
      <c r="AI134" s="498"/>
      <c r="AJ134" s="279" t="s">
        <v>4</v>
      </c>
      <c r="AK134" s="279"/>
      <c r="AL134" s="273"/>
    </row>
    <row r="135" spans="2:38" s="57" customFormat="1" ht="2.25" customHeight="1">
      <c r="B135" s="225"/>
      <c r="C135" s="230"/>
      <c r="D135" s="230"/>
      <c r="E135" s="230"/>
      <c r="F135" s="230"/>
      <c r="G135" s="230"/>
      <c r="H135" s="230"/>
      <c r="I135" s="230"/>
      <c r="J135" s="230"/>
      <c r="K135" s="230"/>
      <c r="L135" s="230"/>
      <c r="M135" s="230"/>
      <c r="N135" s="230"/>
      <c r="O135" s="230"/>
      <c r="P135" s="230"/>
      <c r="Q135" s="230"/>
      <c r="R135" s="230"/>
      <c r="S135" s="230"/>
      <c r="T135" s="230"/>
      <c r="U135" s="230"/>
      <c r="V135" s="230"/>
      <c r="W135" s="208"/>
      <c r="X135" s="309"/>
      <c r="Y135" s="309"/>
      <c r="Z135" s="309"/>
      <c r="AA135" s="309"/>
      <c r="AB135" s="309"/>
      <c r="AC135" s="309"/>
      <c r="AD135" s="309"/>
      <c r="AE135" s="309"/>
      <c r="AF135" s="309"/>
      <c r="AG135" s="309"/>
      <c r="AH135" s="309"/>
      <c r="AI135" s="309"/>
      <c r="AJ135" s="279"/>
      <c r="AK135" s="279"/>
      <c r="AL135" s="273"/>
    </row>
    <row r="136" spans="2:38" s="57" customFormat="1" ht="17.100000000000001" customHeight="1">
      <c r="B136" s="225"/>
      <c r="C136" s="363" t="s">
        <v>361</v>
      </c>
      <c r="D136" s="501" t="s">
        <v>316</v>
      </c>
      <c r="E136" s="501"/>
      <c r="F136" s="501"/>
      <c r="G136" s="501"/>
      <c r="H136" s="501"/>
      <c r="I136" s="501"/>
      <c r="J136" s="501"/>
      <c r="K136" s="501"/>
      <c r="L136" s="501"/>
      <c r="M136" s="501"/>
      <c r="N136" s="501"/>
      <c r="O136" s="501"/>
      <c r="P136" s="501"/>
      <c r="Q136" s="501"/>
      <c r="R136" s="501"/>
      <c r="S136" s="501"/>
      <c r="T136" s="501"/>
      <c r="U136" s="501"/>
      <c r="V136" s="501"/>
      <c r="W136" s="501"/>
      <c r="X136" s="496"/>
      <c r="Y136" s="497"/>
      <c r="Z136" s="497"/>
      <c r="AA136" s="497"/>
      <c r="AB136" s="497"/>
      <c r="AC136" s="497"/>
      <c r="AD136" s="497"/>
      <c r="AE136" s="497"/>
      <c r="AF136" s="497"/>
      <c r="AG136" s="497"/>
      <c r="AH136" s="497"/>
      <c r="AI136" s="498"/>
      <c r="AJ136" s="279" t="s">
        <v>4</v>
      </c>
      <c r="AK136" s="279"/>
      <c r="AL136" s="273"/>
    </row>
    <row r="137" spans="2:38" s="57" customFormat="1" ht="11.1" customHeight="1">
      <c r="B137" s="225"/>
      <c r="C137" s="227"/>
      <c r="D137" s="513"/>
      <c r="E137" s="513"/>
      <c r="F137" s="513"/>
      <c r="G137" s="513"/>
      <c r="H137" s="513"/>
      <c r="I137" s="513"/>
      <c r="J137" s="513"/>
      <c r="K137" s="513"/>
      <c r="L137" s="513"/>
      <c r="M137" s="513"/>
      <c r="N137" s="513"/>
      <c r="O137" s="513"/>
      <c r="P137" s="513"/>
      <c r="Q137" s="513"/>
      <c r="R137" s="513"/>
      <c r="S137" s="513"/>
      <c r="T137" s="513"/>
      <c r="U137" s="513"/>
      <c r="V137" s="513"/>
      <c r="W137" s="513"/>
      <c r="X137" s="309"/>
      <c r="Y137" s="309"/>
      <c r="Z137" s="309"/>
      <c r="AA137" s="309"/>
      <c r="AB137" s="309"/>
      <c r="AC137" s="309"/>
      <c r="AD137" s="309"/>
      <c r="AE137" s="309"/>
      <c r="AF137" s="309"/>
      <c r="AG137" s="309"/>
      <c r="AH137" s="309"/>
      <c r="AI137" s="309"/>
      <c r="AJ137" s="279"/>
      <c r="AK137" s="279"/>
      <c r="AL137" s="273"/>
    </row>
    <row r="138" spans="2:38" s="57" customFormat="1" ht="2.25" customHeight="1">
      <c r="B138" s="311"/>
      <c r="C138" s="312"/>
      <c r="D138" s="313"/>
      <c r="E138" s="313"/>
      <c r="F138" s="313"/>
      <c r="G138" s="313"/>
      <c r="H138" s="313"/>
      <c r="I138" s="313"/>
      <c r="J138" s="313"/>
      <c r="K138" s="313"/>
      <c r="L138" s="313"/>
      <c r="M138" s="313"/>
      <c r="N138" s="313"/>
      <c r="O138" s="313"/>
      <c r="P138" s="313"/>
      <c r="Q138" s="313"/>
      <c r="R138" s="313"/>
      <c r="S138" s="313"/>
      <c r="T138" s="313"/>
      <c r="U138" s="313"/>
      <c r="V138" s="313"/>
      <c r="W138" s="314"/>
      <c r="X138" s="315"/>
      <c r="Y138" s="315"/>
      <c r="Z138" s="315"/>
      <c r="AA138" s="315"/>
      <c r="AB138" s="315"/>
      <c r="AC138" s="315"/>
      <c r="AD138" s="315"/>
      <c r="AE138" s="315"/>
      <c r="AF138" s="315"/>
      <c r="AG138" s="315"/>
      <c r="AH138" s="315"/>
      <c r="AI138" s="315"/>
      <c r="AJ138" s="316"/>
      <c r="AK138" s="311"/>
      <c r="AL138" s="311"/>
    </row>
    <row r="139" spans="2:38" s="57" customFormat="1" ht="16.5" customHeight="1">
      <c r="B139" s="514" t="s">
        <v>435</v>
      </c>
      <c r="C139" s="515"/>
      <c r="D139" s="515"/>
      <c r="E139" s="515"/>
      <c r="F139" s="515"/>
      <c r="G139" s="515"/>
      <c r="H139" s="515"/>
      <c r="I139" s="515"/>
      <c r="J139" s="515"/>
      <c r="K139" s="515"/>
      <c r="L139" s="515"/>
      <c r="M139" s="515"/>
      <c r="N139" s="515"/>
      <c r="O139" s="515"/>
      <c r="P139" s="515"/>
      <c r="Q139" s="515"/>
      <c r="R139" s="515"/>
      <c r="S139" s="515"/>
      <c r="T139" s="515"/>
      <c r="U139" s="515"/>
      <c r="V139" s="515"/>
      <c r="W139" s="515"/>
      <c r="X139" s="515"/>
      <c r="Y139" s="515"/>
      <c r="Z139" s="515"/>
      <c r="AA139" s="515"/>
      <c r="AB139" s="515"/>
      <c r="AC139" s="515"/>
      <c r="AD139" s="515"/>
      <c r="AE139" s="515"/>
      <c r="AF139" s="515"/>
      <c r="AG139" s="515"/>
      <c r="AH139" s="515"/>
      <c r="AI139" s="515"/>
      <c r="AJ139" s="515"/>
      <c r="AK139" s="515"/>
      <c r="AL139" s="516"/>
    </row>
    <row r="140" spans="2:38" s="57" customFormat="1" ht="8.25" customHeight="1">
      <c r="B140" s="517"/>
      <c r="C140" s="518"/>
      <c r="D140" s="518"/>
      <c r="E140" s="518"/>
      <c r="F140" s="518"/>
      <c r="G140" s="518"/>
      <c r="H140" s="518"/>
      <c r="I140" s="518"/>
      <c r="J140" s="518"/>
      <c r="K140" s="518"/>
      <c r="L140" s="518"/>
      <c r="M140" s="518"/>
      <c r="N140" s="518"/>
      <c r="O140" s="518"/>
      <c r="P140" s="518"/>
      <c r="Q140" s="518"/>
      <c r="R140" s="518"/>
      <c r="S140" s="518"/>
      <c r="T140" s="518"/>
      <c r="U140" s="518"/>
      <c r="V140" s="518"/>
      <c r="W140" s="518"/>
      <c r="X140" s="518"/>
      <c r="Y140" s="518"/>
      <c r="Z140" s="518"/>
      <c r="AA140" s="518"/>
      <c r="AB140" s="518"/>
      <c r="AC140" s="518"/>
      <c r="AD140" s="518"/>
      <c r="AE140" s="518"/>
      <c r="AF140" s="518"/>
      <c r="AG140" s="518"/>
      <c r="AH140" s="518"/>
      <c r="AI140" s="518"/>
      <c r="AJ140" s="518"/>
      <c r="AK140" s="518"/>
      <c r="AL140" s="519"/>
    </row>
    <row r="141" spans="2:38" s="57" customFormat="1" ht="2.25" customHeight="1">
      <c r="B141" s="225"/>
      <c r="C141" s="208"/>
      <c r="D141" s="230"/>
      <c r="E141" s="230"/>
      <c r="F141" s="230"/>
      <c r="G141" s="230"/>
      <c r="H141" s="230"/>
      <c r="I141" s="230"/>
      <c r="J141" s="230"/>
      <c r="K141" s="230"/>
      <c r="L141" s="230"/>
      <c r="M141" s="230"/>
      <c r="N141" s="230"/>
      <c r="O141" s="230"/>
      <c r="P141" s="230"/>
      <c r="Q141" s="230"/>
      <c r="R141" s="230"/>
      <c r="S141" s="230"/>
      <c r="T141" s="230"/>
      <c r="U141" s="230"/>
      <c r="V141" s="230"/>
      <c r="W141" s="68"/>
      <c r="X141" s="309"/>
      <c r="Y141" s="309"/>
      <c r="Z141" s="309"/>
      <c r="AA141" s="309"/>
      <c r="AB141" s="309"/>
      <c r="AC141" s="309"/>
      <c r="AD141" s="309"/>
      <c r="AE141" s="309"/>
      <c r="AF141" s="310"/>
      <c r="AG141" s="310"/>
      <c r="AH141" s="310"/>
      <c r="AI141" s="310"/>
      <c r="AJ141" s="279"/>
      <c r="AL141" s="273"/>
    </row>
    <row r="142" spans="2:38" s="57" customFormat="1" ht="17.100000000000001" customHeight="1">
      <c r="B142" s="225"/>
      <c r="C142" s="223" t="s">
        <v>221</v>
      </c>
      <c r="D142" s="223"/>
      <c r="E142" s="223"/>
      <c r="F142" s="223"/>
      <c r="G142" s="223"/>
      <c r="H142" s="223"/>
      <c r="I142" s="223"/>
      <c r="J142" s="223"/>
      <c r="K142" s="223"/>
      <c r="L142" s="223"/>
      <c r="M142" s="223"/>
      <c r="N142" s="230"/>
      <c r="O142" s="230"/>
      <c r="P142" s="230"/>
      <c r="Q142" s="2"/>
      <c r="R142" s="2"/>
      <c r="S142" s="2"/>
      <c r="T142" s="230"/>
      <c r="U142" s="230"/>
      <c r="V142" s="230"/>
      <c r="W142" s="68"/>
      <c r="X142" s="309"/>
      <c r="Y142" s="309"/>
      <c r="Z142" s="309"/>
      <c r="AA142" s="309"/>
      <c r="AB142" s="309"/>
      <c r="AC142" s="309"/>
      <c r="AD142" s="309"/>
      <c r="AE142" s="309"/>
      <c r="AF142" s="310"/>
      <c r="AG142" s="310"/>
      <c r="AH142" s="310"/>
      <c r="AI142" s="310"/>
      <c r="AJ142" s="279"/>
      <c r="AL142" s="273"/>
    </row>
    <row r="143" spans="2:38" s="57" customFormat="1" ht="2.25" customHeight="1">
      <c r="B143" s="225"/>
      <c r="C143" s="223"/>
      <c r="D143" s="223"/>
      <c r="E143" s="223"/>
      <c r="F143" s="223"/>
      <c r="G143" s="223"/>
      <c r="H143" s="223"/>
      <c r="I143" s="223"/>
      <c r="J143" s="223"/>
      <c r="K143" s="223"/>
      <c r="L143" s="223"/>
      <c r="M143" s="223"/>
      <c r="N143" s="230"/>
      <c r="O143" s="230"/>
      <c r="P143" s="230"/>
      <c r="Q143" s="230"/>
      <c r="R143" s="230"/>
      <c r="S143" s="230"/>
      <c r="T143" s="230"/>
      <c r="U143" s="230"/>
      <c r="V143" s="230"/>
      <c r="W143" s="68"/>
      <c r="X143" s="309"/>
      <c r="Y143" s="309"/>
      <c r="Z143" s="309"/>
      <c r="AA143" s="309"/>
      <c r="AB143" s="309"/>
      <c r="AC143" s="309"/>
      <c r="AD143" s="309"/>
      <c r="AE143" s="309"/>
      <c r="AF143" s="310"/>
      <c r="AG143" s="310"/>
      <c r="AH143" s="310"/>
      <c r="AI143" s="310"/>
      <c r="AJ143" s="279"/>
      <c r="AL143" s="273"/>
    </row>
    <row r="144" spans="2:38" s="57" customFormat="1" ht="17.100000000000001" customHeight="1">
      <c r="B144" s="317"/>
      <c r="C144" s="223" t="s">
        <v>207</v>
      </c>
      <c r="D144" s="223"/>
      <c r="E144" s="223"/>
      <c r="F144" s="223"/>
      <c r="G144" s="223"/>
      <c r="H144" s="223"/>
      <c r="I144" s="223"/>
      <c r="J144" s="223"/>
      <c r="K144" s="223"/>
      <c r="L144" s="223"/>
      <c r="M144" s="223"/>
      <c r="N144" s="223"/>
      <c r="O144" s="223"/>
      <c r="P144" s="246"/>
      <c r="Q144" s="2"/>
      <c r="R144" s="2"/>
      <c r="S144" s="2"/>
      <c r="T144" s="2"/>
      <c r="U144" s="2"/>
      <c r="V144" s="2"/>
      <c r="W144" s="2"/>
      <c r="X144" s="2"/>
      <c r="Y144" s="2"/>
      <c r="Z144" s="65"/>
      <c r="AA144" s="65"/>
      <c r="AB144" s="65"/>
      <c r="AC144" s="65"/>
      <c r="AD144" s="65"/>
      <c r="AE144" s="65"/>
      <c r="AF144" s="65"/>
      <c r="AG144" s="65"/>
      <c r="AH144" s="65"/>
      <c r="AI144" s="65"/>
      <c r="AJ144" s="65"/>
      <c r="AK144" s="65"/>
      <c r="AL144" s="318"/>
    </row>
    <row r="145" spans="2:38" s="57" customFormat="1" ht="2.25" customHeight="1">
      <c r="B145" s="317"/>
      <c r="C145" s="223"/>
      <c r="D145" s="223"/>
      <c r="E145" s="223"/>
      <c r="F145" s="223"/>
      <c r="G145" s="223"/>
      <c r="H145" s="223"/>
      <c r="I145" s="223"/>
      <c r="J145" s="223"/>
      <c r="K145" s="223"/>
      <c r="L145" s="223"/>
      <c r="M145" s="223"/>
      <c r="N145" s="223"/>
      <c r="O145" s="223"/>
      <c r="P145" s="245"/>
      <c r="Q145" s="245"/>
      <c r="R145" s="245"/>
      <c r="S145" s="245"/>
      <c r="T145" s="245"/>
      <c r="U145" s="245"/>
      <c r="V145" s="245"/>
      <c r="W145" s="245"/>
      <c r="X145" s="245"/>
      <c r="Y145" s="245"/>
      <c r="Z145" s="65"/>
      <c r="AA145" s="65"/>
      <c r="AB145" s="65"/>
      <c r="AC145" s="65"/>
      <c r="AD145" s="65"/>
      <c r="AE145" s="65"/>
      <c r="AF145" s="65"/>
      <c r="AG145" s="65"/>
      <c r="AH145" s="65"/>
      <c r="AI145" s="65"/>
      <c r="AJ145" s="65"/>
      <c r="AK145" s="65"/>
      <c r="AL145" s="318"/>
    </row>
    <row r="146" spans="2:38" s="57" customFormat="1" ht="9.9499999999999993" customHeight="1">
      <c r="B146" s="317"/>
      <c r="C146" s="495" t="s">
        <v>181</v>
      </c>
      <c r="D146" s="495"/>
      <c r="E146" s="495"/>
      <c r="F146" s="495"/>
      <c r="G146" s="495"/>
      <c r="H146" s="495"/>
      <c r="I146" s="495"/>
      <c r="J146" s="495"/>
      <c r="K146" s="495"/>
      <c r="L146" s="495"/>
      <c r="M146" s="495"/>
      <c r="N146" s="495"/>
      <c r="O146" s="495"/>
      <c r="P146" s="68"/>
      <c r="Q146" s="68"/>
      <c r="R146" s="65"/>
      <c r="S146" s="65"/>
      <c r="T146" s="65"/>
      <c r="U146" s="223" t="s">
        <v>191</v>
      </c>
      <c r="V146" s="223"/>
      <c r="W146" s="223"/>
      <c r="X146" s="223"/>
      <c r="Y146" s="223"/>
      <c r="Z146" s="223"/>
      <c r="AA146" s="223"/>
      <c r="AB146" s="223"/>
      <c r="AC146" s="223"/>
      <c r="AD146" s="223"/>
      <c r="AE146" s="223"/>
      <c r="AF146" s="245"/>
      <c r="AG146" s="245"/>
      <c r="AH146" s="245"/>
      <c r="AI146" s="245"/>
      <c r="AJ146" s="245"/>
      <c r="AK146" s="65"/>
      <c r="AL146" s="318"/>
    </row>
    <row r="147" spans="2:38" s="57" customFormat="1" ht="2.25" customHeight="1">
      <c r="B147" s="317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5"/>
      <c r="S147" s="65"/>
      <c r="T147" s="65"/>
      <c r="U147" s="245"/>
      <c r="V147" s="245"/>
      <c r="W147" s="280"/>
      <c r="X147" s="280"/>
      <c r="Y147" s="280"/>
      <c r="Z147" s="280"/>
      <c r="AA147" s="280"/>
      <c r="AB147" s="280"/>
      <c r="AC147" s="280"/>
      <c r="AD147" s="280"/>
      <c r="AE147" s="280"/>
      <c r="AF147" s="245"/>
      <c r="AG147" s="245"/>
      <c r="AH147" s="245"/>
      <c r="AI147" s="245"/>
      <c r="AJ147" s="245"/>
      <c r="AK147" s="65"/>
      <c r="AL147" s="318"/>
    </row>
    <row r="148" spans="2:38" s="57" customFormat="1" ht="17.100000000000001" customHeight="1">
      <c r="B148" s="238"/>
      <c r="C148" s="503"/>
      <c r="D148" s="504"/>
      <c r="E148" s="504"/>
      <c r="F148" s="504"/>
      <c r="G148" s="504"/>
      <c r="H148" s="504"/>
      <c r="I148" s="504"/>
      <c r="J148" s="504"/>
      <c r="K148" s="504"/>
      <c r="L148" s="504"/>
      <c r="M148" s="504"/>
      <c r="N148" s="504"/>
      <c r="O148" s="504"/>
      <c r="P148" s="504"/>
      <c r="Q148" s="504"/>
      <c r="R148" s="504"/>
      <c r="S148" s="505"/>
      <c r="T148" s="4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79"/>
      <c r="AF148" s="245"/>
      <c r="AG148" s="245"/>
      <c r="AH148" s="245"/>
      <c r="AI148" s="245"/>
      <c r="AJ148" s="245"/>
      <c r="AK148" s="89"/>
      <c r="AL148" s="241"/>
    </row>
    <row r="149" spans="2:38" s="57" customFormat="1" ht="2.25" customHeight="1">
      <c r="B149" s="238"/>
      <c r="C149" s="506"/>
      <c r="D149" s="507"/>
      <c r="E149" s="507"/>
      <c r="F149" s="507"/>
      <c r="G149" s="507"/>
      <c r="H149" s="507"/>
      <c r="I149" s="507"/>
      <c r="J149" s="507"/>
      <c r="K149" s="507"/>
      <c r="L149" s="507"/>
      <c r="M149" s="507"/>
      <c r="N149" s="507"/>
      <c r="O149" s="507"/>
      <c r="P149" s="507"/>
      <c r="Q149" s="507"/>
      <c r="R149" s="507"/>
      <c r="S149" s="508"/>
      <c r="T149" s="4"/>
      <c r="AE149" s="279"/>
      <c r="AF149" s="245"/>
      <c r="AG149" s="245"/>
      <c r="AH149" s="245"/>
      <c r="AI149" s="245"/>
      <c r="AJ149" s="245"/>
      <c r="AK149" s="89"/>
      <c r="AL149" s="241"/>
    </row>
    <row r="150" spans="2:38" s="57" customFormat="1" ht="12.75" customHeight="1">
      <c r="B150" s="244"/>
      <c r="C150" s="506"/>
      <c r="D150" s="507"/>
      <c r="E150" s="507"/>
      <c r="F150" s="507"/>
      <c r="G150" s="507"/>
      <c r="H150" s="507"/>
      <c r="I150" s="507"/>
      <c r="J150" s="507"/>
      <c r="K150" s="507"/>
      <c r="L150" s="507"/>
      <c r="M150" s="507"/>
      <c r="N150" s="507"/>
      <c r="O150" s="507"/>
      <c r="P150" s="507"/>
      <c r="Q150" s="507"/>
      <c r="R150" s="507"/>
      <c r="S150" s="508"/>
      <c r="T150" s="4"/>
      <c r="U150" s="512" t="s">
        <v>245</v>
      </c>
      <c r="V150" s="512"/>
      <c r="W150" s="512"/>
      <c r="X150" s="512"/>
      <c r="Y150" s="512"/>
      <c r="Z150" s="512"/>
      <c r="AA150" s="512"/>
      <c r="AB150" s="512"/>
      <c r="AC150" s="512"/>
      <c r="AD150" s="512"/>
      <c r="AE150" s="4"/>
      <c r="AF150" s="4"/>
      <c r="AG150" s="4"/>
      <c r="AH150" s="4"/>
      <c r="AI150" s="4"/>
      <c r="AJ150" s="4"/>
      <c r="AK150" s="245"/>
      <c r="AL150" s="246"/>
    </row>
    <row r="151" spans="2:38" s="57" customFormat="1" ht="17.100000000000001" customHeight="1">
      <c r="B151" s="244"/>
      <c r="C151" s="509"/>
      <c r="D151" s="510"/>
      <c r="E151" s="510"/>
      <c r="F151" s="510"/>
      <c r="G151" s="510"/>
      <c r="H151" s="510"/>
      <c r="I151" s="510"/>
      <c r="J151" s="510"/>
      <c r="K151" s="510"/>
      <c r="L151" s="510"/>
      <c r="M151" s="510"/>
      <c r="N151" s="510"/>
      <c r="O151" s="510"/>
      <c r="P151" s="510"/>
      <c r="Q151" s="510"/>
      <c r="R151" s="510"/>
      <c r="S151" s="511"/>
      <c r="T151" s="4"/>
      <c r="U151" s="2"/>
      <c r="V151" s="2"/>
      <c r="W151" s="2"/>
      <c r="X151" s="2"/>
      <c r="Y151" s="2"/>
      <c r="Z151" s="2"/>
      <c r="AA151" s="2"/>
      <c r="AB151" s="2"/>
      <c r="AC151" s="2"/>
      <c r="AD151" s="343" t="s">
        <v>10</v>
      </c>
      <c r="AE151" s="2"/>
      <c r="AF151" s="2"/>
      <c r="AG151" s="2"/>
      <c r="AH151" s="2"/>
      <c r="AI151" s="2"/>
      <c r="AJ151" s="245"/>
      <c r="AK151" s="245"/>
      <c r="AL151" s="246"/>
    </row>
    <row r="152" spans="2:38" s="57" customFormat="1" ht="2.25" customHeight="1">
      <c r="B152" s="319"/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1"/>
    </row>
    <row r="153" spans="2:38" s="57" customFormat="1" ht="15" customHeight="1">
      <c r="B153" s="319"/>
      <c r="C153" s="499" t="s">
        <v>453</v>
      </c>
      <c r="D153" s="499"/>
      <c r="E153" s="499"/>
      <c r="F153" s="499"/>
      <c r="G153" s="499"/>
      <c r="H153" s="499"/>
      <c r="I153" s="499"/>
      <c r="J153" s="499"/>
      <c r="K153" s="499"/>
      <c r="L153" s="499"/>
      <c r="M153" s="499"/>
      <c r="N153" s="499"/>
      <c r="O153" s="499"/>
      <c r="P153" s="499"/>
      <c r="Q153" s="499"/>
      <c r="R153" s="499"/>
      <c r="S153" s="499"/>
      <c r="T153" s="499"/>
      <c r="U153" s="499"/>
      <c r="V153" s="499"/>
      <c r="W153" s="499"/>
      <c r="X153" s="499"/>
      <c r="Y153" s="499"/>
      <c r="Z153" s="499"/>
      <c r="AA153" s="499"/>
      <c r="AB153" s="499"/>
      <c r="AC153" s="499"/>
      <c r="AD153" s="499"/>
      <c r="AE153" s="499"/>
      <c r="AF153" s="499"/>
      <c r="AG153" s="499"/>
      <c r="AH153" s="499"/>
      <c r="AI153" s="499"/>
      <c r="AJ153" s="499"/>
      <c r="AK153" s="320"/>
      <c r="AL153" s="321"/>
    </row>
    <row r="154" spans="2:38" s="57" customFormat="1" ht="2.25" customHeight="1">
      <c r="B154" s="319"/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1"/>
    </row>
    <row r="155" spans="2:38" s="57" customFormat="1" ht="17.100000000000001" customHeight="1">
      <c r="B155" s="225"/>
      <c r="C155" s="362" t="s">
        <v>182</v>
      </c>
      <c r="D155" s="495" t="s">
        <v>140</v>
      </c>
      <c r="E155" s="495"/>
      <c r="F155" s="495"/>
      <c r="G155" s="495"/>
      <c r="H155" s="495"/>
      <c r="I155" s="495"/>
      <c r="J155" s="495"/>
      <c r="K155" s="495"/>
      <c r="L155" s="495"/>
      <c r="M155" s="495"/>
      <c r="N155" s="495"/>
      <c r="O155" s="495"/>
      <c r="P155" s="495"/>
      <c r="Q155" s="495"/>
      <c r="R155" s="495"/>
      <c r="S155" s="495"/>
      <c r="T155" s="495"/>
      <c r="U155" s="495"/>
      <c r="V155" s="341"/>
      <c r="X155" s="496"/>
      <c r="Y155" s="497"/>
      <c r="Z155" s="497"/>
      <c r="AA155" s="497"/>
      <c r="AB155" s="497"/>
      <c r="AC155" s="497"/>
      <c r="AD155" s="497"/>
      <c r="AE155" s="497"/>
      <c r="AF155" s="497"/>
      <c r="AG155" s="497"/>
      <c r="AH155" s="497"/>
      <c r="AI155" s="498"/>
      <c r="AJ155" s="279" t="s">
        <v>4</v>
      </c>
      <c r="AK155" s="279"/>
      <c r="AL155" s="304"/>
    </row>
    <row r="156" spans="2:38" s="57" customFormat="1" ht="2.25" customHeight="1">
      <c r="B156" s="225"/>
      <c r="D156" s="344"/>
      <c r="E156" s="344"/>
      <c r="F156" s="344"/>
      <c r="G156" s="344"/>
      <c r="H156" s="344"/>
      <c r="I156" s="344"/>
      <c r="J156" s="344"/>
      <c r="K156" s="344"/>
      <c r="L156" s="344"/>
      <c r="M156" s="344"/>
      <c r="N156" s="344"/>
      <c r="O156" s="344"/>
      <c r="P156" s="344"/>
      <c r="Q156" s="344"/>
      <c r="R156" s="344"/>
      <c r="S156" s="344"/>
      <c r="T156" s="344"/>
      <c r="W156" s="345"/>
      <c r="X156" s="278"/>
      <c r="Y156" s="278"/>
      <c r="Z156" s="278"/>
      <c r="AA156" s="278"/>
      <c r="AB156" s="278"/>
      <c r="AC156" s="278"/>
      <c r="AD156" s="278"/>
      <c r="AL156" s="273"/>
    </row>
    <row r="157" spans="2:38" s="57" customFormat="1" ht="17.100000000000001" customHeight="1">
      <c r="B157" s="225"/>
      <c r="C157" s="362" t="s">
        <v>183</v>
      </c>
      <c r="D157" s="495" t="s">
        <v>25</v>
      </c>
      <c r="E157" s="495"/>
      <c r="F157" s="495"/>
      <c r="G157" s="495"/>
      <c r="H157" s="495"/>
      <c r="I157" s="495"/>
      <c r="J157" s="495"/>
      <c r="K157" s="495"/>
      <c r="L157" s="495"/>
      <c r="M157" s="495"/>
      <c r="N157" s="495"/>
      <c r="O157" s="495"/>
      <c r="P157" s="495"/>
      <c r="Q157" s="495"/>
      <c r="R157" s="495"/>
      <c r="S157" s="495"/>
      <c r="T157" s="495"/>
      <c r="U157" s="495"/>
      <c r="V157" s="341"/>
      <c r="X157" s="496"/>
      <c r="Y157" s="497"/>
      <c r="Z157" s="497"/>
      <c r="AA157" s="497"/>
      <c r="AB157" s="497"/>
      <c r="AC157" s="497"/>
      <c r="AD157" s="497"/>
      <c r="AE157" s="497"/>
      <c r="AF157" s="497"/>
      <c r="AG157" s="497"/>
      <c r="AH157" s="497"/>
      <c r="AI157" s="498"/>
      <c r="AJ157" s="279" t="s">
        <v>4</v>
      </c>
      <c r="AK157" s="279"/>
      <c r="AL157" s="304"/>
    </row>
    <row r="158" spans="2:38" s="57" customFormat="1" ht="2.25" customHeight="1">
      <c r="B158" s="225"/>
      <c r="X158" s="278"/>
      <c r="Y158" s="278"/>
      <c r="Z158" s="278"/>
      <c r="AA158" s="278"/>
      <c r="AB158" s="278"/>
      <c r="AC158" s="278"/>
      <c r="AD158" s="278"/>
      <c r="AE158" s="278"/>
      <c r="AL158" s="273"/>
    </row>
    <row r="159" spans="2:38" s="57" customFormat="1" ht="17.100000000000001" customHeight="1">
      <c r="B159" s="13"/>
      <c r="C159" s="364" t="s">
        <v>184</v>
      </c>
      <c r="D159" s="630" t="s">
        <v>437</v>
      </c>
      <c r="E159" s="630"/>
      <c r="F159" s="630"/>
      <c r="G159" s="630"/>
      <c r="H159" s="630"/>
      <c r="I159" s="630"/>
      <c r="J159" s="630"/>
      <c r="K159" s="630"/>
      <c r="L159" s="630"/>
      <c r="M159" s="630"/>
      <c r="N159" s="630"/>
      <c r="O159" s="630"/>
      <c r="P159" s="630"/>
      <c r="Q159" s="630"/>
      <c r="R159" s="630"/>
      <c r="S159" s="630"/>
      <c r="T159" s="630"/>
      <c r="U159" s="630"/>
      <c r="V159" s="339"/>
      <c r="X159" s="496"/>
      <c r="Y159" s="497"/>
      <c r="Z159" s="497"/>
      <c r="AA159" s="497"/>
      <c r="AB159" s="497"/>
      <c r="AC159" s="497"/>
      <c r="AD159" s="497"/>
      <c r="AE159" s="497"/>
      <c r="AF159" s="497"/>
      <c r="AG159" s="497"/>
      <c r="AH159" s="497"/>
      <c r="AI159" s="498"/>
      <c r="AJ159" s="279" t="s">
        <v>4</v>
      </c>
      <c r="AK159" s="279"/>
      <c r="AL159" s="304"/>
    </row>
    <row r="160" spans="2:38" s="57" customFormat="1" ht="11.1" customHeight="1">
      <c r="B160" s="225"/>
      <c r="C160" s="67"/>
      <c r="D160" s="630"/>
      <c r="E160" s="630"/>
      <c r="F160" s="630"/>
      <c r="G160" s="630"/>
      <c r="H160" s="630"/>
      <c r="I160" s="630"/>
      <c r="J160" s="630"/>
      <c r="K160" s="630"/>
      <c r="L160" s="630"/>
      <c r="M160" s="630"/>
      <c r="N160" s="630"/>
      <c r="O160" s="630"/>
      <c r="P160" s="630"/>
      <c r="Q160" s="630"/>
      <c r="R160" s="630"/>
      <c r="S160" s="630"/>
      <c r="T160" s="630"/>
      <c r="U160" s="630"/>
      <c r="V160" s="339"/>
      <c r="AL160" s="273"/>
    </row>
    <row r="161" spans="1:39" s="57" customFormat="1" ht="17.100000000000001" customHeight="1">
      <c r="B161" s="225"/>
      <c r="C161" s="342"/>
      <c r="D161" s="499" t="s">
        <v>219</v>
      </c>
      <c r="E161" s="499"/>
      <c r="F161" s="499"/>
      <c r="G161" s="499"/>
      <c r="H161" s="499"/>
      <c r="I161" s="499"/>
      <c r="J161" s="499"/>
      <c r="K161" s="499"/>
      <c r="L161" s="499"/>
      <c r="M161" s="499"/>
      <c r="N161" s="499"/>
      <c r="O161" s="499"/>
      <c r="P161" s="499"/>
      <c r="Q161" s="499"/>
      <c r="R161" s="499"/>
      <c r="S161" s="499"/>
      <c r="T161" s="499"/>
      <c r="U161" s="499"/>
      <c r="V161" s="499"/>
      <c r="X161" s="496"/>
      <c r="Y161" s="497"/>
      <c r="Z161" s="497"/>
      <c r="AA161" s="497"/>
      <c r="AB161" s="497"/>
      <c r="AC161" s="497"/>
      <c r="AD161" s="497"/>
      <c r="AE161" s="497"/>
      <c r="AF161" s="497"/>
      <c r="AG161" s="497"/>
      <c r="AH161" s="497"/>
      <c r="AI161" s="498"/>
      <c r="AJ161" s="279" t="s">
        <v>4</v>
      </c>
      <c r="AL161" s="273"/>
    </row>
    <row r="162" spans="1:39" s="57" customFormat="1" ht="2.25" customHeight="1">
      <c r="B162" s="225"/>
      <c r="AL162" s="273"/>
    </row>
    <row r="163" spans="1:39" s="57" customFormat="1" ht="17.100000000000001" customHeight="1">
      <c r="B163" s="225"/>
      <c r="C163" s="364" t="s">
        <v>185</v>
      </c>
      <c r="D163" s="630" t="s">
        <v>438</v>
      </c>
      <c r="E163" s="630"/>
      <c r="F163" s="630"/>
      <c r="G163" s="630"/>
      <c r="H163" s="630"/>
      <c r="I163" s="630"/>
      <c r="J163" s="630"/>
      <c r="K163" s="630"/>
      <c r="L163" s="630"/>
      <c r="M163" s="630"/>
      <c r="N163" s="630"/>
      <c r="O163" s="630"/>
      <c r="P163" s="630"/>
      <c r="Q163" s="630"/>
      <c r="R163" s="630"/>
      <c r="S163" s="630"/>
      <c r="T163" s="630"/>
      <c r="U163" s="630"/>
      <c r="V163" s="339"/>
      <c r="X163" s="496"/>
      <c r="Y163" s="497"/>
      <c r="Z163" s="497"/>
      <c r="AA163" s="497"/>
      <c r="AB163" s="497"/>
      <c r="AC163" s="497"/>
      <c r="AD163" s="497"/>
      <c r="AE163" s="497"/>
      <c r="AF163" s="497"/>
      <c r="AG163" s="497"/>
      <c r="AH163" s="497"/>
      <c r="AI163" s="498"/>
      <c r="AJ163" s="279" t="s">
        <v>4</v>
      </c>
      <c r="AK163" s="279"/>
      <c r="AL163" s="273"/>
    </row>
    <row r="164" spans="1:39" s="57" customFormat="1" ht="11.1" customHeight="1">
      <c r="B164" s="225"/>
      <c r="C164" s="337"/>
      <c r="D164" s="630"/>
      <c r="E164" s="630"/>
      <c r="F164" s="630"/>
      <c r="G164" s="630"/>
      <c r="H164" s="630"/>
      <c r="I164" s="630"/>
      <c r="J164" s="630"/>
      <c r="K164" s="630"/>
      <c r="L164" s="630"/>
      <c r="M164" s="630"/>
      <c r="N164" s="630"/>
      <c r="O164" s="630"/>
      <c r="P164" s="630"/>
      <c r="Q164" s="630"/>
      <c r="R164" s="630"/>
      <c r="S164" s="630"/>
      <c r="T164" s="630"/>
      <c r="U164" s="630"/>
      <c r="V164" s="339"/>
      <c r="X164" s="305"/>
      <c r="Y164" s="305"/>
      <c r="Z164" s="305"/>
      <c r="AA164" s="305"/>
      <c r="AB164" s="305"/>
      <c r="AC164" s="305"/>
      <c r="AD164" s="305"/>
      <c r="AE164" s="305"/>
      <c r="AF164" s="278"/>
      <c r="AG164" s="306"/>
      <c r="AH164" s="306"/>
      <c r="AI164" s="306"/>
      <c r="AJ164" s="279"/>
      <c r="AK164" s="279"/>
      <c r="AL164" s="273"/>
    </row>
    <row r="165" spans="1:39" s="57" customFormat="1" ht="17.100000000000001" customHeight="1">
      <c r="B165" s="225"/>
      <c r="C165" s="342"/>
      <c r="D165" s="342" t="s">
        <v>218</v>
      </c>
      <c r="E165" s="342"/>
      <c r="F165" s="342"/>
      <c r="G165" s="342"/>
      <c r="H165" s="342"/>
      <c r="I165" s="342"/>
      <c r="J165" s="342"/>
      <c r="K165" s="342"/>
      <c r="L165" s="342"/>
      <c r="M165" s="342"/>
      <c r="N165" s="342"/>
      <c r="O165" s="342"/>
      <c r="P165" s="342"/>
      <c r="Q165" s="342"/>
      <c r="R165" s="342"/>
      <c r="S165" s="342"/>
      <c r="T165" s="342"/>
      <c r="U165" s="502"/>
      <c r="V165" s="502"/>
      <c r="W165" s="502"/>
      <c r="X165" s="496"/>
      <c r="Y165" s="497"/>
      <c r="Z165" s="497"/>
      <c r="AA165" s="497"/>
      <c r="AB165" s="497"/>
      <c r="AC165" s="497"/>
      <c r="AD165" s="497"/>
      <c r="AE165" s="497"/>
      <c r="AF165" s="497"/>
      <c r="AG165" s="497"/>
      <c r="AH165" s="497"/>
      <c r="AI165" s="498"/>
      <c r="AJ165" s="279" t="s">
        <v>4</v>
      </c>
      <c r="AK165" s="279"/>
      <c r="AL165" s="273"/>
    </row>
    <row r="166" spans="1:39" s="57" customFormat="1" ht="2.25" customHeight="1">
      <c r="B166" s="225"/>
      <c r="C166" s="342"/>
      <c r="D166" s="339"/>
      <c r="E166" s="339"/>
      <c r="F166" s="339"/>
      <c r="G166" s="339"/>
      <c r="H166" s="339"/>
      <c r="I166" s="339"/>
      <c r="J166" s="339"/>
      <c r="K166" s="339"/>
      <c r="L166" s="339"/>
      <c r="M166" s="339"/>
      <c r="N166" s="339"/>
      <c r="O166" s="339"/>
      <c r="P166" s="339"/>
      <c r="Q166" s="339"/>
      <c r="R166" s="339"/>
      <c r="S166" s="339"/>
      <c r="T166" s="339"/>
      <c r="U166" s="339"/>
      <c r="V166" s="339"/>
      <c r="X166" s="305"/>
      <c r="Y166" s="305"/>
      <c r="Z166" s="305"/>
      <c r="AA166" s="305"/>
      <c r="AB166" s="305"/>
      <c r="AC166" s="305"/>
      <c r="AD166" s="305"/>
      <c r="AE166" s="305"/>
      <c r="AF166" s="278"/>
      <c r="AG166" s="306"/>
      <c r="AH166" s="306"/>
      <c r="AI166" s="306"/>
      <c r="AJ166" s="279"/>
      <c r="AK166" s="279"/>
      <c r="AL166" s="273"/>
    </row>
    <row r="167" spans="1:39" s="57" customFormat="1" ht="17.100000000000001" customHeight="1">
      <c r="B167" s="225"/>
      <c r="C167" s="344"/>
      <c r="D167" s="495" t="s">
        <v>452</v>
      </c>
      <c r="E167" s="495"/>
      <c r="F167" s="495" t="s">
        <v>436</v>
      </c>
      <c r="G167" s="495"/>
      <c r="H167" s="495"/>
      <c r="I167" s="495"/>
      <c r="J167" s="495"/>
      <c r="K167" s="495"/>
      <c r="L167" s="495"/>
      <c r="M167" s="495"/>
      <c r="N167" s="495"/>
      <c r="O167" s="495"/>
      <c r="P167" s="495"/>
      <c r="Q167" s="495"/>
      <c r="R167" s="495"/>
      <c r="S167" s="495"/>
      <c r="T167" s="495"/>
      <c r="U167" s="495"/>
      <c r="V167" s="495"/>
      <c r="W167" s="344"/>
      <c r="X167" s="496"/>
      <c r="Y167" s="497"/>
      <c r="Z167" s="497"/>
      <c r="AA167" s="497"/>
      <c r="AB167" s="497"/>
      <c r="AC167" s="497"/>
      <c r="AD167" s="497"/>
      <c r="AE167" s="497"/>
      <c r="AF167" s="497"/>
      <c r="AG167" s="497"/>
      <c r="AH167" s="497"/>
      <c r="AI167" s="498"/>
      <c r="AJ167" s="279" t="s">
        <v>4</v>
      </c>
      <c r="AK167" s="279"/>
      <c r="AL167" s="273"/>
    </row>
    <row r="168" spans="1:39" s="57" customFormat="1" ht="11.1" customHeight="1">
      <c r="B168" s="225"/>
      <c r="C168" s="344"/>
      <c r="D168" s="344"/>
      <c r="E168" s="344"/>
      <c r="F168" s="495"/>
      <c r="G168" s="495"/>
      <c r="H168" s="495"/>
      <c r="I168" s="495"/>
      <c r="J168" s="495"/>
      <c r="K168" s="495"/>
      <c r="L168" s="495"/>
      <c r="M168" s="495"/>
      <c r="N168" s="495"/>
      <c r="O168" s="495"/>
      <c r="P168" s="495"/>
      <c r="Q168" s="495"/>
      <c r="R168" s="495"/>
      <c r="S168" s="495"/>
      <c r="T168" s="495"/>
      <c r="U168" s="495"/>
      <c r="V168" s="495"/>
      <c r="W168" s="344"/>
      <c r="X168" s="208"/>
      <c r="Y168" s="305"/>
      <c r="Z168" s="305"/>
      <c r="AA168" s="305"/>
      <c r="AB168" s="305"/>
      <c r="AC168" s="305"/>
      <c r="AD168" s="305"/>
      <c r="AE168" s="305"/>
      <c r="AF168" s="278"/>
      <c r="AG168" s="306"/>
      <c r="AH168" s="306"/>
      <c r="AI168" s="306"/>
      <c r="AJ168" s="279"/>
      <c r="AK168" s="279"/>
      <c r="AL168" s="273"/>
    </row>
    <row r="169" spans="1:39" s="57" customFormat="1" ht="17.100000000000001" customHeight="1">
      <c r="B169" s="225"/>
      <c r="C169" s="361" t="s">
        <v>402</v>
      </c>
      <c r="D169" s="495" t="s">
        <v>403</v>
      </c>
      <c r="E169" s="495"/>
      <c r="F169" s="495"/>
      <c r="G169" s="495"/>
      <c r="H169" s="495"/>
      <c r="I169" s="495"/>
      <c r="J169" s="495"/>
      <c r="K169" s="495"/>
      <c r="L169" s="495"/>
      <c r="M169" s="495"/>
      <c r="N169" s="495"/>
      <c r="O169" s="495"/>
      <c r="P169" s="495"/>
      <c r="Q169" s="495"/>
      <c r="R169" s="495"/>
      <c r="S169" s="495"/>
      <c r="T169" s="495"/>
      <c r="U169" s="495"/>
      <c r="V169" s="495"/>
      <c r="W169" s="322"/>
      <c r="X169" s="496"/>
      <c r="Y169" s="497"/>
      <c r="Z169" s="497"/>
      <c r="AA169" s="497"/>
      <c r="AB169" s="497"/>
      <c r="AC169" s="497"/>
      <c r="AD169" s="497"/>
      <c r="AE169" s="497"/>
      <c r="AF169" s="497"/>
      <c r="AG169" s="497"/>
      <c r="AH169" s="497"/>
      <c r="AI169" s="498"/>
      <c r="AJ169" s="279" t="s">
        <v>4</v>
      </c>
      <c r="AK169" s="279"/>
      <c r="AL169" s="273"/>
    </row>
    <row r="170" spans="1:39" s="57" customFormat="1" ht="2.25" customHeight="1">
      <c r="B170" s="225"/>
      <c r="C170" s="338"/>
      <c r="D170" s="338"/>
      <c r="E170" s="338"/>
      <c r="F170" s="338"/>
      <c r="G170" s="338"/>
      <c r="H170" s="338"/>
      <c r="I170" s="338"/>
      <c r="J170" s="338"/>
      <c r="K170" s="338"/>
      <c r="L170" s="338"/>
      <c r="M170" s="338"/>
      <c r="N170" s="338"/>
      <c r="O170" s="338"/>
      <c r="P170" s="338"/>
      <c r="Q170" s="338"/>
      <c r="R170" s="338"/>
      <c r="S170" s="338"/>
      <c r="T170" s="338"/>
      <c r="U170" s="338"/>
      <c r="V170" s="338"/>
      <c r="W170" s="338"/>
      <c r="X170" s="309"/>
      <c r="Y170" s="309"/>
      <c r="Z170" s="309"/>
      <c r="AA170" s="309"/>
      <c r="AB170" s="309"/>
      <c r="AC170" s="309"/>
      <c r="AD170" s="309"/>
      <c r="AE170" s="309"/>
      <c r="AF170" s="310"/>
      <c r="AG170" s="310"/>
      <c r="AH170" s="310"/>
      <c r="AI170" s="310"/>
      <c r="AJ170" s="279"/>
      <c r="AK170" s="279"/>
      <c r="AL170" s="273"/>
    </row>
    <row r="171" spans="1:39" s="57" customFormat="1" ht="17.100000000000001" customHeight="1">
      <c r="B171" s="225"/>
      <c r="C171" s="500" t="s">
        <v>401</v>
      </c>
      <c r="D171" s="501" t="s">
        <v>449</v>
      </c>
      <c r="E171" s="501"/>
      <c r="F171" s="501"/>
      <c r="G171" s="501"/>
      <c r="H171" s="501"/>
      <c r="I171" s="501"/>
      <c r="J171" s="501"/>
      <c r="K171" s="501"/>
      <c r="L171" s="501"/>
      <c r="M171" s="501"/>
      <c r="N171" s="501"/>
      <c r="O171" s="501"/>
      <c r="P171" s="501"/>
      <c r="Q171" s="501"/>
      <c r="R171" s="501"/>
      <c r="S171" s="501"/>
      <c r="T171" s="501"/>
      <c r="U171" s="501"/>
      <c r="V171" s="501"/>
      <c r="W171" s="501"/>
      <c r="X171" s="496"/>
      <c r="Y171" s="497"/>
      <c r="Z171" s="497"/>
      <c r="AA171" s="497"/>
      <c r="AB171" s="497"/>
      <c r="AC171" s="497"/>
      <c r="AD171" s="497"/>
      <c r="AE171" s="497"/>
      <c r="AF171" s="497"/>
      <c r="AG171" s="497"/>
      <c r="AH171" s="497"/>
      <c r="AI171" s="498"/>
      <c r="AJ171" s="279" t="s">
        <v>4</v>
      </c>
      <c r="AK171" s="279"/>
      <c r="AL171" s="273"/>
      <c r="AM171" s="225"/>
    </row>
    <row r="172" spans="1:39" s="57" customFormat="1" ht="21.95" customHeight="1">
      <c r="B172" s="225"/>
      <c r="C172" s="500"/>
      <c r="D172" s="501"/>
      <c r="E172" s="501"/>
      <c r="F172" s="501"/>
      <c r="G172" s="501"/>
      <c r="H172" s="501"/>
      <c r="I172" s="501"/>
      <c r="J172" s="501"/>
      <c r="K172" s="501"/>
      <c r="L172" s="501"/>
      <c r="M172" s="501"/>
      <c r="N172" s="501"/>
      <c r="O172" s="501"/>
      <c r="P172" s="501"/>
      <c r="Q172" s="501"/>
      <c r="R172" s="501"/>
      <c r="S172" s="501"/>
      <c r="T172" s="501"/>
      <c r="U172" s="501"/>
      <c r="V172" s="501"/>
      <c r="W172" s="501"/>
      <c r="X172" s="323"/>
      <c r="Y172" s="323"/>
      <c r="Z172" s="323"/>
      <c r="AA172" s="323"/>
      <c r="AB172" s="323"/>
      <c r="AC172" s="323"/>
      <c r="AD172" s="323"/>
      <c r="AE172" s="323"/>
      <c r="AF172" s="323"/>
      <c r="AG172" s="323"/>
      <c r="AH172" s="323"/>
      <c r="AI172" s="323"/>
      <c r="AJ172" s="279"/>
      <c r="AK172" s="279"/>
      <c r="AL172" s="273"/>
      <c r="AM172" s="225"/>
    </row>
    <row r="173" spans="1:39" s="57" customFormat="1" ht="17.100000000000001" customHeight="1">
      <c r="A173" s="273"/>
      <c r="B173" s="225"/>
      <c r="C173" s="341"/>
      <c r="D173" s="495" t="s">
        <v>451</v>
      </c>
      <c r="E173" s="495"/>
      <c r="F173" s="495"/>
      <c r="G173" s="495"/>
      <c r="H173" s="495"/>
      <c r="I173" s="495"/>
      <c r="J173" s="495"/>
      <c r="K173" s="495"/>
      <c r="L173" s="495"/>
      <c r="M173" s="495"/>
      <c r="N173" s="495"/>
      <c r="O173" s="495"/>
      <c r="P173" s="495"/>
      <c r="Q173" s="495"/>
      <c r="R173" s="495"/>
      <c r="S173" s="495"/>
      <c r="T173" s="495"/>
      <c r="U173" s="495"/>
      <c r="V173" s="495"/>
      <c r="W173" s="342"/>
      <c r="X173" s="496"/>
      <c r="Y173" s="497"/>
      <c r="Z173" s="497"/>
      <c r="AA173" s="497"/>
      <c r="AB173" s="497"/>
      <c r="AC173" s="497"/>
      <c r="AD173" s="497"/>
      <c r="AE173" s="497"/>
      <c r="AF173" s="497"/>
      <c r="AG173" s="497"/>
      <c r="AH173" s="497"/>
      <c r="AI173" s="498"/>
      <c r="AJ173" s="320" t="s">
        <v>4</v>
      </c>
      <c r="AK173" s="279"/>
      <c r="AL173" s="273"/>
      <c r="AM173" s="225"/>
    </row>
    <row r="174" spans="1:39" s="57" customFormat="1" ht="2.25" customHeight="1">
      <c r="B174" s="225"/>
      <c r="C174" s="338"/>
      <c r="D174" s="338"/>
      <c r="E174" s="338"/>
      <c r="F174" s="338"/>
      <c r="G174" s="338"/>
      <c r="H174" s="338"/>
      <c r="I174" s="338"/>
      <c r="J174" s="338"/>
      <c r="K174" s="338"/>
      <c r="L174" s="338"/>
      <c r="M174" s="338"/>
      <c r="N174" s="338"/>
      <c r="O174" s="338"/>
      <c r="P174" s="338"/>
      <c r="Q174" s="338"/>
      <c r="R174" s="338"/>
      <c r="S174" s="338"/>
      <c r="T174" s="338"/>
      <c r="U174" s="338"/>
      <c r="V174" s="338"/>
      <c r="W174" s="342"/>
      <c r="X174" s="309"/>
      <c r="Y174" s="309"/>
      <c r="Z174" s="309"/>
      <c r="AA174" s="309"/>
      <c r="AB174" s="309"/>
      <c r="AC174" s="309"/>
      <c r="AD174" s="309"/>
      <c r="AE174" s="309"/>
      <c r="AF174" s="309"/>
      <c r="AG174" s="309"/>
      <c r="AH174" s="309"/>
      <c r="AI174" s="309"/>
      <c r="AJ174" s="320"/>
      <c r="AK174" s="279"/>
      <c r="AL174" s="273"/>
    </row>
    <row r="175" spans="1:39" s="57" customFormat="1" ht="17.100000000000001" customHeight="1">
      <c r="B175" s="225"/>
      <c r="C175" s="338"/>
      <c r="D175" s="501" t="s">
        <v>450</v>
      </c>
      <c r="E175" s="501"/>
      <c r="F175" s="626" t="s">
        <v>246</v>
      </c>
      <c r="G175" s="626"/>
      <c r="H175" s="626"/>
      <c r="I175" s="626"/>
      <c r="J175" s="626"/>
      <c r="K175" s="626"/>
      <c r="L175" s="626"/>
      <c r="M175" s="626"/>
      <c r="N175" s="626"/>
      <c r="O175" s="626"/>
      <c r="P175" s="626"/>
      <c r="Q175" s="626"/>
      <c r="R175" s="626"/>
      <c r="S175" s="626"/>
      <c r="T175" s="626"/>
      <c r="U175" s="626"/>
      <c r="V175" s="626"/>
      <c r="W175" s="342"/>
      <c r="X175" s="496"/>
      <c r="Y175" s="497"/>
      <c r="Z175" s="497"/>
      <c r="AA175" s="497"/>
      <c r="AB175" s="497"/>
      <c r="AC175" s="497"/>
      <c r="AD175" s="497"/>
      <c r="AE175" s="497"/>
      <c r="AF175" s="497"/>
      <c r="AG175" s="497"/>
      <c r="AH175" s="497"/>
      <c r="AI175" s="498"/>
      <c r="AJ175" s="320" t="s">
        <v>4</v>
      </c>
      <c r="AK175" s="279"/>
      <c r="AL175" s="273"/>
    </row>
    <row r="176" spans="1:39" s="57" customFormat="1" ht="11.1" customHeight="1">
      <c r="B176" s="225"/>
      <c r="C176" s="338"/>
      <c r="D176" s="365"/>
      <c r="E176" s="365"/>
      <c r="F176" s="626"/>
      <c r="G176" s="626"/>
      <c r="H176" s="626"/>
      <c r="I176" s="626"/>
      <c r="J176" s="626"/>
      <c r="K176" s="626"/>
      <c r="L176" s="626"/>
      <c r="M176" s="626"/>
      <c r="N176" s="626"/>
      <c r="O176" s="626"/>
      <c r="P176" s="626"/>
      <c r="Q176" s="626"/>
      <c r="R176" s="626"/>
      <c r="S176" s="626"/>
      <c r="T176" s="626"/>
      <c r="U176" s="626"/>
      <c r="V176" s="626"/>
      <c r="W176" s="342"/>
      <c r="X176" s="309"/>
      <c r="Y176" s="309"/>
      <c r="Z176" s="309"/>
      <c r="AA176" s="309"/>
      <c r="AB176" s="309"/>
      <c r="AC176" s="309"/>
      <c r="AD176" s="309"/>
      <c r="AE176" s="309"/>
      <c r="AF176" s="309"/>
      <c r="AG176" s="309"/>
      <c r="AH176" s="309"/>
      <c r="AI176" s="309"/>
      <c r="AJ176" s="320"/>
      <c r="AK176" s="279"/>
      <c r="AL176" s="273"/>
    </row>
    <row r="177" spans="2:39" s="57" customFormat="1" ht="2.25" customHeight="1">
      <c r="B177" s="285"/>
      <c r="C177" s="324"/>
      <c r="D177" s="324"/>
      <c r="E177" s="324"/>
      <c r="F177" s="324"/>
      <c r="G177" s="324"/>
      <c r="H177" s="324"/>
      <c r="I177" s="324"/>
      <c r="J177" s="324"/>
      <c r="K177" s="324"/>
      <c r="L177" s="324"/>
      <c r="M177" s="324"/>
      <c r="N177" s="324"/>
      <c r="O177" s="324"/>
      <c r="P177" s="324"/>
      <c r="Q177" s="324"/>
      <c r="R177" s="324"/>
      <c r="S177" s="324"/>
      <c r="T177" s="324"/>
      <c r="U177" s="324"/>
      <c r="V177" s="324"/>
      <c r="W177" s="325"/>
      <c r="X177" s="326"/>
      <c r="Y177" s="326"/>
      <c r="Z177" s="326"/>
      <c r="AA177" s="326"/>
      <c r="AB177" s="326"/>
      <c r="AC177" s="326"/>
      <c r="AD177" s="326"/>
      <c r="AE177" s="326"/>
      <c r="AF177" s="326"/>
      <c r="AG177" s="326"/>
      <c r="AH177" s="326"/>
      <c r="AI177" s="326"/>
      <c r="AJ177" s="327"/>
      <c r="AK177" s="328"/>
      <c r="AL177" s="329"/>
    </row>
    <row r="178" spans="2:39" ht="2.25" customHeight="1">
      <c r="B178" s="4"/>
      <c r="E178" s="218"/>
      <c r="F178" s="218"/>
      <c r="G178" s="218"/>
      <c r="H178" s="218"/>
      <c r="I178" s="218"/>
      <c r="J178" s="218"/>
      <c r="K178" s="218"/>
      <c r="L178" s="218"/>
      <c r="M178" s="218"/>
      <c r="N178" s="218"/>
      <c r="O178" s="218"/>
      <c r="P178" s="218"/>
      <c r="Q178" s="218"/>
      <c r="R178" s="218"/>
      <c r="S178" s="218"/>
      <c r="T178" s="218"/>
      <c r="U178" s="218"/>
      <c r="V178" s="218"/>
      <c r="W178" s="218"/>
    </row>
    <row r="179" spans="2:39" ht="12.75" customHeight="1">
      <c r="D179" s="240"/>
      <c r="E179" s="240"/>
      <c r="F179" s="240"/>
      <c r="G179" s="240"/>
      <c r="H179" s="240"/>
      <c r="I179" s="240"/>
      <c r="J179" s="240"/>
      <c r="K179" s="218"/>
      <c r="L179" s="240"/>
      <c r="M179" s="240"/>
      <c r="N179" s="240"/>
      <c r="O179" s="240"/>
      <c r="P179" s="240"/>
      <c r="Q179" s="240"/>
      <c r="R179" s="240"/>
      <c r="S179" s="240"/>
      <c r="T179" s="240"/>
      <c r="U179" s="240"/>
      <c r="V179" s="240"/>
      <c r="W179" s="240"/>
      <c r="X179" s="240"/>
      <c r="Y179" s="240"/>
      <c r="Z179" s="240"/>
      <c r="AA179" s="240"/>
      <c r="AB179" s="240"/>
      <c r="AC179" s="240"/>
      <c r="AD179" s="240"/>
      <c r="AE179" s="240"/>
      <c r="AF179" s="240"/>
      <c r="AG179" s="240"/>
      <c r="AH179" s="240"/>
      <c r="AI179" s="240"/>
      <c r="AJ179" s="240"/>
      <c r="AK179" s="240"/>
      <c r="AL179" s="240"/>
      <c r="AM179" s="240"/>
    </row>
    <row r="180" spans="2:39" ht="12.75" customHeight="1"/>
  </sheetData>
  <sheetProtection algorithmName="SHA-512" hashValue="JDPxwh+edLffLnGmWDjQd9W+txiupN2mQjgVSpASEvFJ30RV0c8b+kY4UPjTpPKYBrA5jdLd9QgmUEt5gD6DWA==" saltValue="PFGAmSb9bPWkbfyO1hEDQA==" spinCount="100000" sheet="1" objects="1" scenarios="1" formatCells="0" formatColumns="0" formatRows="0" insertRows="0" deleteRows="0" autoFilter="0" pivotTables="0"/>
  <mergeCells count="242">
    <mergeCell ref="AN5:AO7"/>
    <mergeCell ref="D175:E175"/>
    <mergeCell ref="F175:V176"/>
    <mergeCell ref="F167:V168"/>
    <mergeCell ref="D167:E167"/>
    <mergeCell ref="D161:V161"/>
    <mergeCell ref="P40:R40"/>
    <mergeCell ref="D163:U164"/>
    <mergeCell ref="D159:U160"/>
    <mergeCell ref="C116:U116"/>
    <mergeCell ref="C113:H113"/>
    <mergeCell ref="C118:U118"/>
    <mergeCell ref="C120:U121"/>
    <mergeCell ref="C124:U125"/>
    <mergeCell ref="C130:U130"/>
    <mergeCell ref="C132:U133"/>
    <mergeCell ref="C45:S48"/>
    <mergeCell ref="U47:AD47"/>
    <mergeCell ref="C50:AL50"/>
    <mergeCell ref="C51:F51"/>
    <mergeCell ref="G51:N51"/>
    <mergeCell ref="O51:Z51"/>
    <mergeCell ref="AA51:AK51"/>
    <mergeCell ref="C40:O40"/>
    <mergeCell ref="C24:O24"/>
    <mergeCell ref="S24:AH24"/>
    <mergeCell ref="B10:Z10"/>
    <mergeCell ref="AA10:AL10"/>
    <mergeCell ref="B12:AL12"/>
    <mergeCell ref="B14:AL14"/>
    <mergeCell ref="C16:O16"/>
    <mergeCell ref="AC32:AH32"/>
    <mergeCell ref="AC34:AH34"/>
    <mergeCell ref="C26:AB26"/>
    <mergeCell ref="AC26:AH26"/>
    <mergeCell ref="C28:AB28"/>
    <mergeCell ref="AC28:AH28"/>
    <mergeCell ref="D30:AB30"/>
    <mergeCell ref="AC30:AE30"/>
    <mergeCell ref="D32:AA33"/>
    <mergeCell ref="C34:AA35"/>
    <mergeCell ref="B1:Z7"/>
    <mergeCell ref="AA2:AE2"/>
    <mergeCell ref="AF2:AK2"/>
    <mergeCell ref="AC4:AJ6"/>
    <mergeCell ref="AB7:AI7"/>
    <mergeCell ref="AJ7:AK7"/>
    <mergeCell ref="C22:O22"/>
    <mergeCell ref="S22:AH22"/>
    <mergeCell ref="D17:AF19"/>
    <mergeCell ref="D20:AF20"/>
    <mergeCell ref="B41:AL41"/>
    <mergeCell ref="C42:O42"/>
    <mergeCell ref="C44:Q44"/>
    <mergeCell ref="U44:AD44"/>
    <mergeCell ref="S40:AD40"/>
    <mergeCell ref="AC36:AH36"/>
    <mergeCell ref="B38:AL38"/>
    <mergeCell ref="C54:F54"/>
    <mergeCell ref="G54:N54"/>
    <mergeCell ref="O54:Z54"/>
    <mergeCell ref="AA54:AK54"/>
    <mergeCell ref="C55:F55"/>
    <mergeCell ref="G55:N55"/>
    <mergeCell ref="O55:Z55"/>
    <mergeCell ref="AA55:AK55"/>
    <mergeCell ref="C52:F52"/>
    <mergeCell ref="G52:N52"/>
    <mergeCell ref="O52:Z52"/>
    <mergeCell ref="AA52:AK52"/>
    <mergeCell ref="C53:F53"/>
    <mergeCell ref="G53:N53"/>
    <mergeCell ref="AA53:AK53"/>
    <mergeCell ref="C58:N58"/>
    <mergeCell ref="O58:AK58"/>
    <mergeCell ref="C60:AL60"/>
    <mergeCell ref="C61:F61"/>
    <mergeCell ref="G61:N61"/>
    <mergeCell ref="O61:Z61"/>
    <mergeCell ref="AA61:AK61"/>
    <mergeCell ref="C56:F56"/>
    <mergeCell ref="G56:N56"/>
    <mergeCell ref="O56:Z56"/>
    <mergeCell ref="AA56:AK56"/>
    <mergeCell ref="C57:N57"/>
    <mergeCell ref="O57:AK57"/>
    <mergeCell ref="C64:F64"/>
    <mergeCell ref="G64:N64"/>
    <mergeCell ref="O64:Z64"/>
    <mergeCell ref="AA64:AK64"/>
    <mergeCell ref="C65:F65"/>
    <mergeCell ref="G65:N65"/>
    <mergeCell ref="O65:Z65"/>
    <mergeCell ref="AA65:AK65"/>
    <mergeCell ref="C62:F62"/>
    <mergeCell ref="G62:N62"/>
    <mergeCell ref="O62:Z62"/>
    <mergeCell ref="AA62:AK62"/>
    <mergeCell ref="C63:F63"/>
    <mergeCell ref="G63:N63"/>
    <mergeCell ref="O63:Z63"/>
    <mergeCell ref="AA63:AK63"/>
    <mergeCell ref="C68:N68"/>
    <mergeCell ref="O68:AK68"/>
    <mergeCell ref="C69:AK69"/>
    <mergeCell ref="C71:AK71"/>
    <mergeCell ref="C72:D72"/>
    <mergeCell ref="E72:I72"/>
    <mergeCell ref="J72:S72"/>
    <mergeCell ref="T72:AK72"/>
    <mergeCell ref="C66:F66"/>
    <mergeCell ref="G66:N66"/>
    <mergeCell ref="O66:Z66"/>
    <mergeCell ref="AA66:AK66"/>
    <mergeCell ref="C67:N67"/>
    <mergeCell ref="O67:AK67"/>
    <mergeCell ref="C75:D75"/>
    <mergeCell ref="E75:I75"/>
    <mergeCell ref="J75:S75"/>
    <mergeCell ref="T75:AK75"/>
    <mergeCell ref="C76:D76"/>
    <mergeCell ref="E76:I76"/>
    <mergeCell ref="J76:S76"/>
    <mergeCell ref="T76:AK76"/>
    <mergeCell ref="C73:D73"/>
    <mergeCell ref="E73:I73"/>
    <mergeCell ref="J73:S73"/>
    <mergeCell ref="T73:AK73"/>
    <mergeCell ref="C74:D74"/>
    <mergeCell ref="E74:I74"/>
    <mergeCell ref="J74:S74"/>
    <mergeCell ref="T74:AK74"/>
    <mergeCell ref="C81:F81"/>
    <mergeCell ref="G81:N81"/>
    <mergeCell ref="O81:Z81"/>
    <mergeCell ref="AA81:AK81"/>
    <mergeCell ref="C82:F82"/>
    <mergeCell ref="G82:N82"/>
    <mergeCell ref="O82:Z82"/>
    <mergeCell ref="AA82:AK82"/>
    <mergeCell ref="C78:AL78"/>
    <mergeCell ref="C79:N79"/>
    <mergeCell ref="O79:Z79"/>
    <mergeCell ref="AA79:AK79"/>
    <mergeCell ref="C80:N80"/>
    <mergeCell ref="O80:Z80"/>
    <mergeCell ref="AA80:AK80"/>
    <mergeCell ref="C85:F85"/>
    <mergeCell ref="G85:N85"/>
    <mergeCell ref="O85:Z85"/>
    <mergeCell ref="AA85:AK85"/>
    <mergeCell ref="C86:F86"/>
    <mergeCell ref="G86:N86"/>
    <mergeCell ref="O86:Z86"/>
    <mergeCell ref="AA86:AK86"/>
    <mergeCell ref="C83:F83"/>
    <mergeCell ref="G83:N83"/>
    <mergeCell ref="O83:Z83"/>
    <mergeCell ref="AA83:AK83"/>
    <mergeCell ref="C84:F84"/>
    <mergeCell ref="G84:N84"/>
    <mergeCell ref="O84:Z84"/>
    <mergeCell ref="AA84:AK84"/>
    <mergeCell ref="C92:N92"/>
    <mergeCell ref="O92:Z92"/>
    <mergeCell ref="AA92:AK92"/>
    <mergeCell ref="C93:N93"/>
    <mergeCell ref="O93:AK93"/>
    <mergeCell ref="C94:N94"/>
    <mergeCell ref="O94:AK94"/>
    <mergeCell ref="C87:N87"/>
    <mergeCell ref="O87:AK87"/>
    <mergeCell ref="C88:N88"/>
    <mergeCell ref="O88:AK88"/>
    <mergeCell ref="C90:AK90"/>
    <mergeCell ref="C91:N91"/>
    <mergeCell ref="O91:Z91"/>
    <mergeCell ref="AA91:AK91"/>
    <mergeCell ref="L104:M104"/>
    <mergeCell ref="O104:Q104"/>
    <mergeCell ref="R104:U104"/>
    <mergeCell ref="AL104:AL105"/>
    <mergeCell ref="C106:R106"/>
    <mergeCell ref="X106:AI106"/>
    <mergeCell ref="B97:AK97"/>
    <mergeCell ref="C99:J99"/>
    <mergeCell ref="K99:AK99"/>
    <mergeCell ref="C101:K101"/>
    <mergeCell ref="E102:H102"/>
    <mergeCell ref="C103:K103"/>
    <mergeCell ref="D122:U122"/>
    <mergeCell ref="X122:AI122"/>
    <mergeCell ref="X124:AI124"/>
    <mergeCell ref="AE114:AH114"/>
    <mergeCell ref="X116:AI116"/>
    <mergeCell ref="X118:AI118"/>
    <mergeCell ref="X120:AI120"/>
    <mergeCell ref="C108:U108"/>
    <mergeCell ref="X108:AI108"/>
    <mergeCell ref="B111:S111"/>
    <mergeCell ref="V111:X111"/>
    <mergeCell ref="W113:X113"/>
    <mergeCell ref="L114:M114"/>
    <mergeCell ref="O114:P114"/>
    <mergeCell ref="R114:U114"/>
    <mergeCell ref="Y114:Z114"/>
    <mergeCell ref="AB114:AC114"/>
    <mergeCell ref="X134:AI134"/>
    <mergeCell ref="D136:W137"/>
    <mergeCell ref="X136:AI136"/>
    <mergeCell ref="B139:AL140"/>
    <mergeCell ref="C146:O146"/>
    <mergeCell ref="D126:R126"/>
    <mergeCell ref="X126:AI126"/>
    <mergeCell ref="X128:AI128"/>
    <mergeCell ref="C129:W129"/>
    <mergeCell ref="X130:AI130"/>
    <mergeCell ref="X132:AI132"/>
    <mergeCell ref="AN14:AO16"/>
    <mergeCell ref="D173:V173"/>
    <mergeCell ref="X173:AI173"/>
    <mergeCell ref="X175:AI175"/>
    <mergeCell ref="D128:U128"/>
    <mergeCell ref="X167:AI167"/>
    <mergeCell ref="D169:V169"/>
    <mergeCell ref="X169:AI169"/>
    <mergeCell ref="C171:C172"/>
    <mergeCell ref="D171:W172"/>
    <mergeCell ref="X171:AI171"/>
    <mergeCell ref="X163:AI163"/>
    <mergeCell ref="U165:W165"/>
    <mergeCell ref="X165:AI165"/>
    <mergeCell ref="D157:U157"/>
    <mergeCell ref="X157:AI157"/>
    <mergeCell ref="X159:AI159"/>
    <mergeCell ref="X161:AI161"/>
    <mergeCell ref="C148:S151"/>
    <mergeCell ref="U150:AD150"/>
    <mergeCell ref="C153:AJ153"/>
    <mergeCell ref="D155:U155"/>
    <mergeCell ref="X155:AI155"/>
    <mergeCell ref="D134:V134"/>
  </mergeCells>
  <dataValidations count="20">
    <dataValidation type="list" allowBlank="1" showInputMessage="1" showErrorMessage="1" sqref="AC34:AH34">
      <formula1>"(wybierz z listy),Tak,Nie,ND"</formula1>
    </dataValidation>
    <dataValidation type="list" allowBlank="1" showInputMessage="1" showErrorMessage="1" sqref="AH18">
      <formula1>" , - , X"</formula1>
    </dataValidation>
    <dataValidation type="list" allowBlank="1" showInputMessage="1" showErrorMessage="1" sqref="P25 T25:AE25 Q24:S25">
      <formula1>"(wybierz z listy), płatność pośrednia, płatność końcowa"</formula1>
    </dataValidation>
    <dataValidation type="list" allowBlank="1" showInputMessage="1" showErrorMessage="1" sqref="AC35 AC29 AC31 AC33 AC32:AH32 AC28:AH28 AC26:AH26">
      <formula1>"(wybierz z listy),Tak,Nie"</formula1>
    </dataValidation>
    <dataValidation type="list" allowBlank="1" showInputMessage="1" showErrorMessage="1" sqref="G52:N52">
      <formula1>"(wybierz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C62:F62 C82:F82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sqref="AJ48">
      <formula1>0</formula1>
      <formula2>9</formula2>
    </dataValidation>
    <dataValidation type="list" allowBlank="1" showInputMessage="1" showErrorMessage="1" sqref="S22:AH22">
      <formula1>"(wybierz z listy),złożenie wniosku,korekta wniosku,wycofanie wniosku w części"</formula1>
    </dataValidation>
    <dataValidation type="whole" allowBlank="1" showInputMessage="1" showErrorMessage="1" errorTitle="Błąd!" error="W tym polu można wpisać tylko pojedynczą cyfrę - w zakresie od 0 do 9" sqref="D9:E9 M9:S9 U9:V9 AC9 AF9 AJ9:AK9 AE151:AI151 P42:X42 U45:AD45 U48:AC48 AE48:AI48 L101:P101 Z101:AF101 AH101:AI101 M103 P103 T103:U103 M113 P113 T113:U113 Z113 AC113 AG113:AH113 Q142:S142 Q144:Y144 U148:AD148 U151:AC151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L113 L103 Y113 AB9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E9 O103 O113 AB113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" sqref="X116:AI116 X118:AI118 X120:AI120 X122:AI122 X124:AI124 X126:AI126 X128:AI128 X130:AI130 X132:AI132 X134:AI134 X136:AI136 X155:AI155 X157:AI157 X159:AI159 X161:AI161 X175:AI175 X173:AI173 X167:AI167 X169:AI169 X171:AI171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sqref="X106:AI106 X108:AI108 P40:R40 AC30:AE30 X165:AI165 X163:AI163">
      <formula1>0</formula1>
    </dataValidation>
    <dataValidation type="list" allowBlank="1" showDropDown="1" showInputMessage="1" showErrorMessage="1" errorTitle="Błąd!" error="W tym polu można wpisać tylko znak &quot;X&quot;" sqref="AH17">
      <formula1>"x,X"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77, jak wskazuje zielona strzałka) i wybrać Wstaw." sqref="AO77"/>
    <dataValidation type="list" allowBlank="1" showDropDown="1" showInputMessage="1" showErrorMessage="1" errorTitle="Błąd!" error="W tym polu można wpisać tylko znak &quot;X&quot;" promptTitle="Uwaga!" prompt="Po wpisaniu &quot;X&quot; w polu 1.2 wartość z pola 1.1 zostanie automatycznie usunięta._x000a_Po wyczyszczeniu pola 1.2 znak &quot;X&quot; zostanie automatycznie wpisany do pola 1.1." sqref="AH20">
      <formula1>"x,X"</formula1>
    </dataValidation>
    <dataValidation type="list" allowBlank="1" showInputMessage="1" showErrorMessage="1" sqref="G62:N62 G82:N82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N5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O78"/>
    <dataValidation allowBlank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N14:AO1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rowBreaks count="2" manualBreakCount="2">
    <brk id="69" max="38" man="1"/>
    <brk id="138" max="38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showZeros="0" view="pageBreakPreview" zoomScaleNormal="100" zoomScaleSheetLayoutView="100" workbookViewId="0"/>
  </sheetViews>
  <sheetFormatPr defaultRowHeight="12.75"/>
  <cols>
    <col min="1" max="1" width="2.85546875" style="41" customWidth="1"/>
    <col min="2" max="2" width="18.28515625" style="41" customWidth="1"/>
    <col min="3" max="3" width="12.28515625" style="41" customWidth="1"/>
    <col min="4" max="4" width="25.140625" style="42" customWidth="1"/>
    <col min="5" max="5" width="12" style="43" bestFit="1" customWidth="1"/>
    <col min="6" max="6" width="8.140625" style="43" customWidth="1"/>
    <col min="7" max="7" width="7.5703125" style="43" customWidth="1"/>
    <col min="8" max="8" width="11.28515625" style="43" customWidth="1"/>
    <col min="9" max="9" width="13.28515625" style="43" customWidth="1"/>
    <col min="10" max="10" width="14.28515625" style="43" customWidth="1"/>
    <col min="11" max="11" width="13.7109375" style="43" customWidth="1"/>
    <col min="12" max="12" width="11.42578125" style="43" customWidth="1"/>
    <col min="13" max="13" width="6.7109375" style="428" customWidth="1"/>
    <col min="14" max="233" width="9.140625" style="41"/>
    <col min="234" max="234" width="4.28515625" style="41" customWidth="1"/>
    <col min="235" max="235" width="20" style="41" customWidth="1"/>
    <col min="236" max="236" width="12.28515625" style="41" customWidth="1"/>
    <col min="237" max="237" width="26.5703125" style="41" customWidth="1"/>
    <col min="238" max="238" width="12" style="41" bestFit="1" customWidth="1"/>
    <col min="239" max="239" width="10.28515625" style="41" bestFit="1" customWidth="1"/>
    <col min="240" max="240" width="7.7109375" style="41" customWidth="1"/>
    <col min="241" max="241" width="12.85546875" style="41" customWidth="1"/>
    <col min="242" max="242" width="14.42578125" style="41" customWidth="1"/>
    <col min="243" max="244" width="14.28515625" style="41" customWidth="1"/>
    <col min="245" max="245" width="13.5703125" style="41" customWidth="1"/>
    <col min="246" max="489" width="9.140625" style="41"/>
    <col min="490" max="490" width="4.28515625" style="41" customWidth="1"/>
    <col min="491" max="491" width="20" style="41" customWidth="1"/>
    <col min="492" max="492" width="12.28515625" style="41" customWidth="1"/>
    <col min="493" max="493" width="26.5703125" style="41" customWidth="1"/>
    <col min="494" max="494" width="12" style="41" bestFit="1" customWidth="1"/>
    <col min="495" max="495" width="10.28515625" style="41" bestFit="1" customWidth="1"/>
    <col min="496" max="496" width="7.7109375" style="41" customWidth="1"/>
    <col min="497" max="497" width="12.85546875" style="41" customWidth="1"/>
    <col min="498" max="498" width="14.42578125" style="41" customWidth="1"/>
    <col min="499" max="500" width="14.28515625" style="41" customWidth="1"/>
    <col min="501" max="501" width="13.5703125" style="41" customWidth="1"/>
    <col min="502" max="745" width="9.140625" style="41"/>
    <col min="746" max="746" width="4.28515625" style="41" customWidth="1"/>
    <col min="747" max="747" width="20" style="41" customWidth="1"/>
    <col min="748" max="748" width="12.28515625" style="41" customWidth="1"/>
    <col min="749" max="749" width="26.5703125" style="41" customWidth="1"/>
    <col min="750" max="750" width="12" style="41" bestFit="1" customWidth="1"/>
    <col min="751" max="751" width="10.28515625" style="41" bestFit="1" customWidth="1"/>
    <col min="752" max="752" width="7.7109375" style="41" customWidth="1"/>
    <col min="753" max="753" width="12.85546875" style="41" customWidth="1"/>
    <col min="754" max="754" width="14.42578125" style="41" customWidth="1"/>
    <col min="755" max="756" width="14.28515625" style="41" customWidth="1"/>
    <col min="757" max="757" width="13.5703125" style="41" customWidth="1"/>
    <col min="758" max="1001" width="9.140625" style="41"/>
    <col min="1002" max="1002" width="4.28515625" style="41" customWidth="1"/>
    <col min="1003" max="1003" width="20" style="41" customWidth="1"/>
    <col min="1004" max="1004" width="12.28515625" style="41" customWidth="1"/>
    <col min="1005" max="1005" width="26.5703125" style="41" customWidth="1"/>
    <col min="1006" max="1006" width="12" style="41" bestFit="1" customWidth="1"/>
    <col min="1007" max="1007" width="10.28515625" style="41" bestFit="1" customWidth="1"/>
    <col min="1008" max="1008" width="7.7109375" style="41" customWidth="1"/>
    <col min="1009" max="1009" width="12.85546875" style="41" customWidth="1"/>
    <col min="1010" max="1010" width="14.42578125" style="41" customWidth="1"/>
    <col min="1011" max="1012" width="14.28515625" style="41" customWidth="1"/>
    <col min="1013" max="1013" width="13.5703125" style="41" customWidth="1"/>
    <col min="1014" max="1257" width="9.140625" style="41"/>
    <col min="1258" max="1258" width="4.28515625" style="41" customWidth="1"/>
    <col min="1259" max="1259" width="20" style="41" customWidth="1"/>
    <col min="1260" max="1260" width="12.28515625" style="41" customWidth="1"/>
    <col min="1261" max="1261" width="26.5703125" style="41" customWidth="1"/>
    <col min="1262" max="1262" width="12" style="41" bestFit="1" customWidth="1"/>
    <col min="1263" max="1263" width="10.28515625" style="41" bestFit="1" customWidth="1"/>
    <col min="1264" max="1264" width="7.7109375" style="41" customWidth="1"/>
    <col min="1265" max="1265" width="12.85546875" style="41" customWidth="1"/>
    <col min="1266" max="1266" width="14.42578125" style="41" customWidth="1"/>
    <col min="1267" max="1268" width="14.28515625" style="41" customWidth="1"/>
    <col min="1269" max="1269" width="13.5703125" style="41" customWidth="1"/>
    <col min="1270" max="1513" width="9.140625" style="41"/>
    <col min="1514" max="1514" width="4.28515625" style="41" customWidth="1"/>
    <col min="1515" max="1515" width="20" style="41" customWidth="1"/>
    <col min="1516" max="1516" width="12.28515625" style="41" customWidth="1"/>
    <col min="1517" max="1517" width="26.5703125" style="41" customWidth="1"/>
    <col min="1518" max="1518" width="12" style="41" bestFit="1" customWidth="1"/>
    <col min="1519" max="1519" width="10.28515625" style="41" bestFit="1" customWidth="1"/>
    <col min="1520" max="1520" width="7.7109375" style="41" customWidth="1"/>
    <col min="1521" max="1521" width="12.85546875" style="41" customWidth="1"/>
    <col min="1522" max="1522" width="14.42578125" style="41" customWidth="1"/>
    <col min="1523" max="1524" width="14.28515625" style="41" customWidth="1"/>
    <col min="1525" max="1525" width="13.5703125" style="41" customWidth="1"/>
    <col min="1526" max="1769" width="9.140625" style="41"/>
    <col min="1770" max="1770" width="4.28515625" style="41" customWidth="1"/>
    <col min="1771" max="1771" width="20" style="41" customWidth="1"/>
    <col min="1772" max="1772" width="12.28515625" style="41" customWidth="1"/>
    <col min="1773" max="1773" width="26.5703125" style="41" customWidth="1"/>
    <col min="1774" max="1774" width="12" style="41" bestFit="1" customWidth="1"/>
    <col min="1775" max="1775" width="10.28515625" style="41" bestFit="1" customWidth="1"/>
    <col min="1776" max="1776" width="7.7109375" style="41" customWidth="1"/>
    <col min="1777" max="1777" width="12.85546875" style="41" customWidth="1"/>
    <col min="1778" max="1778" width="14.42578125" style="41" customWidth="1"/>
    <col min="1779" max="1780" width="14.28515625" style="41" customWidth="1"/>
    <col min="1781" max="1781" width="13.5703125" style="41" customWidth="1"/>
    <col min="1782" max="2025" width="9.140625" style="41"/>
    <col min="2026" max="2026" width="4.28515625" style="41" customWidth="1"/>
    <col min="2027" max="2027" width="20" style="41" customWidth="1"/>
    <col min="2028" max="2028" width="12.28515625" style="41" customWidth="1"/>
    <col min="2029" max="2029" width="26.5703125" style="41" customWidth="1"/>
    <col min="2030" max="2030" width="12" style="41" bestFit="1" customWidth="1"/>
    <col min="2031" max="2031" width="10.28515625" style="41" bestFit="1" customWidth="1"/>
    <col min="2032" max="2032" width="7.7109375" style="41" customWidth="1"/>
    <col min="2033" max="2033" width="12.85546875" style="41" customWidth="1"/>
    <col min="2034" max="2034" width="14.42578125" style="41" customWidth="1"/>
    <col min="2035" max="2036" width="14.28515625" style="41" customWidth="1"/>
    <col min="2037" max="2037" width="13.5703125" style="41" customWidth="1"/>
    <col min="2038" max="2281" width="9.140625" style="41"/>
    <col min="2282" max="2282" width="4.28515625" style="41" customWidth="1"/>
    <col min="2283" max="2283" width="20" style="41" customWidth="1"/>
    <col min="2284" max="2284" width="12.28515625" style="41" customWidth="1"/>
    <col min="2285" max="2285" width="26.5703125" style="41" customWidth="1"/>
    <col min="2286" max="2286" width="12" style="41" bestFit="1" customWidth="1"/>
    <col min="2287" max="2287" width="10.28515625" style="41" bestFit="1" customWidth="1"/>
    <col min="2288" max="2288" width="7.7109375" style="41" customWidth="1"/>
    <col min="2289" max="2289" width="12.85546875" style="41" customWidth="1"/>
    <col min="2290" max="2290" width="14.42578125" style="41" customWidth="1"/>
    <col min="2291" max="2292" width="14.28515625" style="41" customWidth="1"/>
    <col min="2293" max="2293" width="13.5703125" style="41" customWidth="1"/>
    <col min="2294" max="2537" width="9.140625" style="41"/>
    <col min="2538" max="2538" width="4.28515625" style="41" customWidth="1"/>
    <col min="2539" max="2539" width="20" style="41" customWidth="1"/>
    <col min="2540" max="2540" width="12.28515625" style="41" customWidth="1"/>
    <col min="2541" max="2541" width="26.5703125" style="41" customWidth="1"/>
    <col min="2542" max="2542" width="12" style="41" bestFit="1" customWidth="1"/>
    <col min="2543" max="2543" width="10.28515625" style="41" bestFit="1" customWidth="1"/>
    <col min="2544" max="2544" width="7.7109375" style="41" customWidth="1"/>
    <col min="2545" max="2545" width="12.85546875" style="41" customWidth="1"/>
    <col min="2546" max="2546" width="14.42578125" style="41" customWidth="1"/>
    <col min="2547" max="2548" width="14.28515625" style="41" customWidth="1"/>
    <col min="2549" max="2549" width="13.5703125" style="41" customWidth="1"/>
    <col min="2550" max="2793" width="9.140625" style="41"/>
    <col min="2794" max="2794" width="4.28515625" style="41" customWidth="1"/>
    <col min="2795" max="2795" width="20" style="41" customWidth="1"/>
    <col min="2796" max="2796" width="12.28515625" style="41" customWidth="1"/>
    <col min="2797" max="2797" width="26.5703125" style="41" customWidth="1"/>
    <col min="2798" max="2798" width="12" style="41" bestFit="1" customWidth="1"/>
    <col min="2799" max="2799" width="10.28515625" style="41" bestFit="1" customWidth="1"/>
    <col min="2800" max="2800" width="7.7109375" style="41" customWidth="1"/>
    <col min="2801" max="2801" width="12.85546875" style="41" customWidth="1"/>
    <col min="2802" max="2802" width="14.42578125" style="41" customWidth="1"/>
    <col min="2803" max="2804" width="14.28515625" style="41" customWidth="1"/>
    <col min="2805" max="2805" width="13.5703125" style="41" customWidth="1"/>
    <col min="2806" max="3049" width="9.140625" style="41"/>
    <col min="3050" max="3050" width="4.28515625" style="41" customWidth="1"/>
    <col min="3051" max="3051" width="20" style="41" customWidth="1"/>
    <col min="3052" max="3052" width="12.28515625" style="41" customWidth="1"/>
    <col min="3053" max="3053" width="26.5703125" style="41" customWidth="1"/>
    <col min="3054" max="3054" width="12" style="41" bestFit="1" customWidth="1"/>
    <col min="3055" max="3055" width="10.28515625" style="41" bestFit="1" customWidth="1"/>
    <col min="3056" max="3056" width="7.7109375" style="41" customWidth="1"/>
    <col min="3057" max="3057" width="12.85546875" style="41" customWidth="1"/>
    <col min="3058" max="3058" width="14.42578125" style="41" customWidth="1"/>
    <col min="3059" max="3060" width="14.28515625" style="41" customWidth="1"/>
    <col min="3061" max="3061" width="13.5703125" style="41" customWidth="1"/>
    <col min="3062" max="3305" width="9.140625" style="41"/>
    <col min="3306" max="3306" width="4.28515625" style="41" customWidth="1"/>
    <col min="3307" max="3307" width="20" style="41" customWidth="1"/>
    <col min="3308" max="3308" width="12.28515625" style="41" customWidth="1"/>
    <col min="3309" max="3309" width="26.5703125" style="41" customWidth="1"/>
    <col min="3310" max="3310" width="12" style="41" bestFit="1" customWidth="1"/>
    <col min="3311" max="3311" width="10.28515625" style="41" bestFit="1" customWidth="1"/>
    <col min="3312" max="3312" width="7.7109375" style="41" customWidth="1"/>
    <col min="3313" max="3313" width="12.85546875" style="41" customWidth="1"/>
    <col min="3314" max="3314" width="14.42578125" style="41" customWidth="1"/>
    <col min="3315" max="3316" width="14.28515625" style="41" customWidth="1"/>
    <col min="3317" max="3317" width="13.5703125" style="41" customWidth="1"/>
    <col min="3318" max="3561" width="9.140625" style="41"/>
    <col min="3562" max="3562" width="4.28515625" style="41" customWidth="1"/>
    <col min="3563" max="3563" width="20" style="41" customWidth="1"/>
    <col min="3564" max="3564" width="12.28515625" style="41" customWidth="1"/>
    <col min="3565" max="3565" width="26.5703125" style="41" customWidth="1"/>
    <col min="3566" max="3566" width="12" style="41" bestFit="1" customWidth="1"/>
    <col min="3567" max="3567" width="10.28515625" style="41" bestFit="1" customWidth="1"/>
    <col min="3568" max="3568" width="7.7109375" style="41" customWidth="1"/>
    <col min="3569" max="3569" width="12.85546875" style="41" customWidth="1"/>
    <col min="3570" max="3570" width="14.42578125" style="41" customWidth="1"/>
    <col min="3571" max="3572" width="14.28515625" style="41" customWidth="1"/>
    <col min="3573" max="3573" width="13.5703125" style="41" customWidth="1"/>
    <col min="3574" max="3817" width="9.140625" style="41"/>
    <col min="3818" max="3818" width="4.28515625" style="41" customWidth="1"/>
    <col min="3819" max="3819" width="20" style="41" customWidth="1"/>
    <col min="3820" max="3820" width="12.28515625" style="41" customWidth="1"/>
    <col min="3821" max="3821" width="26.5703125" style="41" customWidth="1"/>
    <col min="3822" max="3822" width="12" style="41" bestFit="1" customWidth="1"/>
    <col min="3823" max="3823" width="10.28515625" style="41" bestFit="1" customWidth="1"/>
    <col min="3824" max="3824" width="7.7109375" style="41" customWidth="1"/>
    <col min="3825" max="3825" width="12.85546875" style="41" customWidth="1"/>
    <col min="3826" max="3826" width="14.42578125" style="41" customWidth="1"/>
    <col min="3827" max="3828" width="14.28515625" style="41" customWidth="1"/>
    <col min="3829" max="3829" width="13.5703125" style="41" customWidth="1"/>
    <col min="3830" max="4073" width="9.140625" style="41"/>
    <col min="4074" max="4074" width="4.28515625" style="41" customWidth="1"/>
    <col min="4075" max="4075" width="20" style="41" customWidth="1"/>
    <col min="4076" max="4076" width="12.28515625" style="41" customWidth="1"/>
    <col min="4077" max="4077" width="26.5703125" style="41" customWidth="1"/>
    <col min="4078" max="4078" width="12" style="41" bestFit="1" customWidth="1"/>
    <col min="4079" max="4079" width="10.28515625" style="41" bestFit="1" customWidth="1"/>
    <col min="4080" max="4080" width="7.7109375" style="41" customWidth="1"/>
    <col min="4081" max="4081" width="12.85546875" style="41" customWidth="1"/>
    <col min="4082" max="4082" width="14.42578125" style="41" customWidth="1"/>
    <col min="4083" max="4084" width="14.28515625" style="41" customWidth="1"/>
    <col min="4085" max="4085" width="13.5703125" style="41" customWidth="1"/>
    <col min="4086" max="4329" width="9.140625" style="41"/>
    <col min="4330" max="4330" width="4.28515625" style="41" customWidth="1"/>
    <col min="4331" max="4331" width="20" style="41" customWidth="1"/>
    <col min="4332" max="4332" width="12.28515625" style="41" customWidth="1"/>
    <col min="4333" max="4333" width="26.5703125" style="41" customWidth="1"/>
    <col min="4334" max="4334" width="12" style="41" bestFit="1" customWidth="1"/>
    <col min="4335" max="4335" width="10.28515625" style="41" bestFit="1" customWidth="1"/>
    <col min="4336" max="4336" width="7.7109375" style="41" customWidth="1"/>
    <col min="4337" max="4337" width="12.85546875" style="41" customWidth="1"/>
    <col min="4338" max="4338" width="14.42578125" style="41" customWidth="1"/>
    <col min="4339" max="4340" width="14.28515625" style="41" customWidth="1"/>
    <col min="4341" max="4341" width="13.5703125" style="41" customWidth="1"/>
    <col min="4342" max="4585" width="9.140625" style="41"/>
    <col min="4586" max="4586" width="4.28515625" style="41" customWidth="1"/>
    <col min="4587" max="4587" width="20" style="41" customWidth="1"/>
    <col min="4588" max="4588" width="12.28515625" style="41" customWidth="1"/>
    <col min="4589" max="4589" width="26.5703125" style="41" customWidth="1"/>
    <col min="4590" max="4590" width="12" style="41" bestFit="1" customWidth="1"/>
    <col min="4591" max="4591" width="10.28515625" style="41" bestFit="1" customWidth="1"/>
    <col min="4592" max="4592" width="7.7109375" style="41" customWidth="1"/>
    <col min="4593" max="4593" width="12.85546875" style="41" customWidth="1"/>
    <col min="4594" max="4594" width="14.42578125" style="41" customWidth="1"/>
    <col min="4595" max="4596" width="14.28515625" style="41" customWidth="1"/>
    <col min="4597" max="4597" width="13.5703125" style="41" customWidth="1"/>
    <col min="4598" max="4841" width="9.140625" style="41"/>
    <col min="4842" max="4842" width="4.28515625" style="41" customWidth="1"/>
    <col min="4843" max="4843" width="20" style="41" customWidth="1"/>
    <col min="4844" max="4844" width="12.28515625" style="41" customWidth="1"/>
    <col min="4845" max="4845" width="26.5703125" style="41" customWidth="1"/>
    <col min="4846" max="4846" width="12" style="41" bestFit="1" customWidth="1"/>
    <col min="4847" max="4847" width="10.28515625" style="41" bestFit="1" customWidth="1"/>
    <col min="4848" max="4848" width="7.7109375" style="41" customWidth="1"/>
    <col min="4849" max="4849" width="12.85546875" style="41" customWidth="1"/>
    <col min="4850" max="4850" width="14.42578125" style="41" customWidth="1"/>
    <col min="4851" max="4852" width="14.28515625" style="41" customWidth="1"/>
    <col min="4853" max="4853" width="13.5703125" style="41" customWidth="1"/>
    <col min="4854" max="5097" width="9.140625" style="41"/>
    <col min="5098" max="5098" width="4.28515625" style="41" customWidth="1"/>
    <col min="5099" max="5099" width="20" style="41" customWidth="1"/>
    <col min="5100" max="5100" width="12.28515625" style="41" customWidth="1"/>
    <col min="5101" max="5101" width="26.5703125" style="41" customWidth="1"/>
    <col min="5102" max="5102" width="12" style="41" bestFit="1" customWidth="1"/>
    <col min="5103" max="5103" width="10.28515625" style="41" bestFit="1" customWidth="1"/>
    <col min="5104" max="5104" width="7.7109375" style="41" customWidth="1"/>
    <col min="5105" max="5105" width="12.85546875" style="41" customWidth="1"/>
    <col min="5106" max="5106" width="14.42578125" style="41" customWidth="1"/>
    <col min="5107" max="5108" width="14.28515625" style="41" customWidth="1"/>
    <col min="5109" max="5109" width="13.5703125" style="41" customWidth="1"/>
    <col min="5110" max="5353" width="9.140625" style="41"/>
    <col min="5354" max="5354" width="4.28515625" style="41" customWidth="1"/>
    <col min="5355" max="5355" width="20" style="41" customWidth="1"/>
    <col min="5356" max="5356" width="12.28515625" style="41" customWidth="1"/>
    <col min="5357" max="5357" width="26.5703125" style="41" customWidth="1"/>
    <col min="5358" max="5358" width="12" style="41" bestFit="1" customWidth="1"/>
    <col min="5359" max="5359" width="10.28515625" style="41" bestFit="1" customWidth="1"/>
    <col min="5360" max="5360" width="7.7109375" style="41" customWidth="1"/>
    <col min="5361" max="5361" width="12.85546875" style="41" customWidth="1"/>
    <col min="5362" max="5362" width="14.42578125" style="41" customWidth="1"/>
    <col min="5363" max="5364" width="14.28515625" style="41" customWidth="1"/>
    <col min="5365" max="5365" width="13.5703125" style="41" customWidth="1"/>
    <col min="5366" max="5609" width="9.140625" style="41"/>
    <col min="5610" max="5610" width="4.28515625" style="41" customWidth="1"/>
    <col min="5611" max="5611" width="20" style="41" customWidth="1"/>
    <col min="5612" max="5612" width="12.28515625" style="41" customWidth="1"/>
    <col min="5613" max="5613" width="26.5703125" style="41" customWidth="1"/>
    <col min="5614" max="5614" width="12" style="41" bestFit="1" customWidth="1"/>
    <col min="5615" max="5615" width="10.28515625" style="41" bestFit="1" customWidth="1"/>
    <col min="5616" max="5616" width="7.7109375" style="41" customWidth="1"/>
    <col min="5617" max="5617" width="12.85546875" style="41" customWidth="1"/>
    <col min="5618" max="5618" width="14.42578125" style="41" customWidth="1"/>
    <col min="5619" max="5620" width="14.28515625" style="41" customWidth="1"/>
    <col min="5621" max="5621" width="13.5703125" style="41" customWidth="1"/>
    <col min="5622" max="5865" width="9.140625" style="41"/>
    <col min="5866" max="5866" width="4.28515625" style="41" customWidth="1"/>
    <col min="5867" max="5867" width="20" style="41" customWidth="1"/>
    <col min="5868" max="5868" width="12.28515625" style="41" customWidth="1"/>
    <col min="5869" max="5869" width="26.5703125" style="41" customWidth="1"/>
    <col min="5870" max="5870" width="12" style="41" bestFit="1" customWidth="1"/>
    <col min="5871" max="5871" width="10.28515625" style="41" bestFit="1" customWidth="1"/>
    <col min="5872" max="5872" width="7.7109375" style="41" customWidth="1"/>
    <col min="5873" max="5873" width="12.85546875" style="41" customWidth="1"/>
    <col min="5874" max="5874" width="14.42578125" style="41" customWidth="1"/>
    <col min="5875" max="5876" width="14.28515625" style="41" customWidth="1"/>
    <col min="5877" max="5877" width="13.5703125" style="41" customWidth="1"/>
    <col min="5878" max="6121" width="9.140625" style="41"/>
    <col min="6122" max="6122" width="4.28515625" style="41" customWidth="1"/>
    <col min="6123" max="6123" width="20" style="41" customWidth="1"/>
    <col min="6124" max="6124" width="12.28515625" style="41" customWidth="1"/>
    <col min="6125" max="6125" width="26.5703125" style="41" customWidth="1"/>
    <col min="6126" max="6126" width="12" style="41" bestFit="1" customWidth="1"/>
    <col min="6127" max="6127" width="10.28515625" style="41" bestFit="1" customWidth="1"/>
    <col min="6128" max="6128" width="7.7109375" style="41" customWidth="1"/>
    <col min="6129" max="6129" width="12.85546875" style="41" customWidth="1"/>
    <col min="6130" max="6130" width="14.42578125" style="41" customWidth="1"/>
    <col min="6131" max="6132" width="14.28515625" style="41" customWidth="1"/>
    <col min="6133" max="6133" width="13.5703125" style="41" customWidth="1"/>
    <col min="6134" max="6377" width="9.140625" style="41"/>
    <col min="6378" max="6378" width="4.28515625" style="41" customWidth="1"/>
    <col min="6379" max="6379" width="20" style="41" customWidth="1"/>
    <col min="6380" max="6380" width="12.28515625" style="41" customWidth="1"/>
    <col min="6381" max="6381" width="26.5703125" style="41" customWidth="1"/>
    <col min="6382" max="6382" width="12" style="41" bestFit="1" customWidth="1"/>
    <col min="6383" max="6383" width="10.28515625" style="41" bestFit="1" customWidth="1"/>
    <col min="6384" max="6384" width="7.7109375" style="41" customWidth="1"/>
    <col min="6385" max="6385" width="12.85546875" style="41" customWidth="1"/>
    <col min="6386" max="6386" width="14.42578125" style="41" customWidth="1"/>
    <col min="6387" max="6388" width="14.28515625" style="41" customWidth="1"/>
    <col min="6389" max="6389" width="13.5703125" style="41" customWidth="1"/>
    <col min="6390" max="6633" width="9.140625" style="41"/>
    <col min="6634" max="6634" width="4.28515625" style="41" customWidth="1"/>
    <col min="6635" max="6635" width="20" style="41" customWidth="1"/>
    <col min="6636" max="6636" width="12.28515625" style="41" customWidth="1"/>
    <col min="6637" max="6637" width="26.5703125" style="41" customWidth="1"/>
    <col min="6638" max="6638" width="12" style="41" bestFit="1" customWidth="1"/>
    <col min="6639" max="6639" width="10.28515625" style="41" bestFit="1" customWidth="1"/>
    <col min="6640" max="6640" width="7.7109375" style="41" customWidth="1"/>
    <col min="6641" max="6641" width="12.85546875" style="41" customWidth="1"/>
    <col min="6642" max="6642" width="14.42578125" style="41" customWidth="1"/>
    <col min="6643" max="6644" width="14.28515625" style="41" customWidth="1"/>
    <col min="6645" max="6645" width="13.5703125" style="41" customWidth="1"/>
    <col min="6646" max="6889" width="9.140625" style="41"/>
    <col min="6890" max="6890" width="4.28515625" style="41" customWidth="1"/>
    <col min="6891" max="6891" width="20" style="41" customWidth="1"/>
    <col min="6892" max="6892" width="12.28515625" style="41" customWidth="1"/>
    <col min="6893" max="6893" width="26.5703125" style="41" customWidth="1"/>
    <col min="6894" max="6894" width="12" style="41" bestFit="1" customWidth="1"/>
    <col min="6895" max="6895" width="10.28515625" style="41" bestFit="1" customWidth="1"/>
    <col min="6896" max="6896" width="7.7109375" style="41" customWidth="1"/>
    <col min="6897" max="6897" width="12.85546875" style="41" customWidth="1"/>
    <col min="6898" max="6898" width="14.42578125" style="41" customWidth="1"/>
    <col min="6899" max="6900" width="14.28515625" style="41" customWidth="1"/>
    <col min="6901" max="6901" width="13.5703125" style="41" customWidth="1"/>
    <col min="6902" max="7145" width="9.140625" style="41"/>
    <col min="7146" max="7146" width="4.28515625" style="41" customWidth="1"/>
    <col min="7147" max="7147" width="20" style="41" customWidth="1"/>
    <col min="7148" max="7148" width="12.28515625" style="41" customWidth="1"/>
    <col min="7149" max="7149" width="26.5703125" style="41" customWidth="1"/>
    <col min="7150" max="7150" width="12" style="41" bestFit="1" customWidth="1"/>
    <col min="7151" max="7151" width="10.28515625" style="41" bestFit="1" customWidth="1"/>
    <col min="7152" max="7152" width="7.7109375" style="41" customWidth="1"/>
    <col min="7153" max="7153" width="12.85546875" style="41" customWidth="1"/>
    <col min="7154" max="7154" width="14.42578125" style="41" customWidth="1"/>
    <col min="7155" max="7156" width="14.28515625" style="41" customWidth="1"/>
    <col min="7157" max="7157" width="13.5703125" style="41" customWidth="1"/>
    <col min="7158" max="7401" width="9.140625" style="41"/>
    <col min="7402" max="7402" width="4.28515625" style="41" customWidth="1"/>
    <col min="7403" max="7403" width="20" style="41" customWidth="1"/>
    <col min="7404" max="7404" width="12.28515625" style="41" customWidth="1"/>
    <col min="7405" max="7405" width="26.5703125" style="41" customWidth="1"/>
    <col min="7406" max="7406" width="12" style="41" bestFit="1" customWidth="1"/>
    <col min="7407" max="7407" width="10.28515625" style="41" bestFit="1" customWidth="1"/>
    <col min="7408" max="7408" width="7.7109375" style="41" customWidth="1"/>
    <col min="7409" max="7409" width="12.85546875" style="41" customWidth="1"/>
    <col min="7410" max="7410" width="14.42578125" style="41" customWidth="1"/>
    <col min="7411" max="7412" width="14.28515625" style="41" customWidth="1"/>
    <col min="7413" max="7413" width="13.5703125" style="41" customWidth="1"/>
    <col min="7414" max="7657" width="9.140625" style="41"/>
    <col min="7658" max="7658" width="4.28515625" style="41" customWidth="1"/>
    <col min="7659" max="7659" width="20" style="41" customWidth="1"/>
    <col min="7660" max="7660" width="12.28515625" style="41" customWidth="1"/>
    <col min="7661" max="7661" width="26.5703125" style="41" customWidth="1"/>
    <col min="7662" max="7662" width="12" style="41" bestFit="1" customWidth="1"/>
    <col min="7663" max="7663" width="10.28515625" style="41" bestFit="1" customWidth="1"/>
    <col min="7664" max="7664" width="7.7109375" style="41" customWidth="1"/>
    <col min="7665" max="7665" width="12.85546875" style="41" customWidth="1"/>
    <col min="7666" max="7666" width="14.42578125" style="41" customWidth="1"/>
    <col min="7667" max="7668" width="14.28515625" style="41" customWidth="1"/>
    <col min="7669" max="7669" width="13.5703125" style="41" customWidth="1"/>
    <col min="7670" max="7913" width="9.140625" style="41"/>
    <col min="7914" max="7914" width="4.28515625" style="41" customWidth="1"/>
    <col min="7915" max="7915" width="20" style="41" customWidth="1"/>
    <col min="7916" max="7916" width="12.28515625" style="41" customWidth="1"/>
    <col min="7917" max="7917" width="26.5703125" style="41" customWidth="1"/>
    <col min="7918" max="7918" width="12" style="41" bestFit="1" customWidth="1"/>
    <col min="7919" max="7919" width="10.28515625" style="41" bestFit="1" customWidth="1"/>
    <col min="7920" max="7920" width="7.7109375" style="41" customWidth="1"/>
    <col min="7921" max="7921" width="12.85546875" style="41" customWidth="1"/>
    <col min="7922" max="7922" width="14.42578125" style="41" customWidth="1"/>
    <col min="7923" max="7924" width="14.28515625" style="41" customWidth="1"/>
    <col min="7925" max="7925" width="13.5703125" style="41" customWidth="1"/>
    <col min="7926" max="8169" width="9.140625" style="41"/>
    <col min="8170" max="8170" width="4.28515625" style="41" customWidth="1"/>
    <col min="8171" max="8171" width="20" style="41" customWidth="1"/>
    <col min="8172" max="8172" width="12.28515625" style="41" customWidth="1"/>
    <col min="8173" max="8173" width="26.5703125" style="41" customWidth="1"/>
    <col min="8174" max="8174" width="12" style="41" bestFit="1" customWidth="1"/>
    <col min="8175" max="8175" width="10.28515625" style="41" bestFit="1" customWidth="1"/>
    <col min="8176" max="8176" width="7.7109375" style="41" customWidth="1"/>
    <col min="8177" max="8177" width="12.85546875" style="41" customWidth="1"/>
    <col min="8178" max="8178" width="14.42578125" style="41" customWidth="1"/>
    <col min="8179" max="8180" width="14.28515625" style="41" customWidth="1"/>
    <col min="8181" max="8181" width="13.5703125" style="41" customWidth="1"/>
    <col min="8182" max="8425" width="9.140625" style="41"/>
    <col min="8426" max="8426" width="4.28515625" style="41" customWidth="1"/>
    <col min="8427" max="8427" width="20" style="41" customWidth="1"/>
    <col min="8428" max="8428" width="12.28515625" style="41" customWidth="1"/>
    <col min="8429" max="8429" width="26.5703125" style="41" customWidth="1"/>
    <col min="8430" max="8430" width="12" style="41" bestFit="1" customWidth="1"/>
    <col min="8431" max="8431" width="10.28515625" style="41" bestFit="1" customWidth="1"/>
    <col min="8432" max="8432" width="7.7109375" style="41" customWidth="1"/>
    <col min="8433" max="8433" width="12.85546875" style="41" customWidth="1"/>
    <col min="8434" max="8434" width="14.42578125" style="41" customWidth="1"/>
    <col min="8435" max="8436" width="14.28515625" style="41" customWidth="1"/>
    <col min="8437" max="8437" width="13.5703125" style="41" customWidth="1"/>
    <col min="8438" max="8681" width="9.140625" style="41"/>
    <col min="8682" max="8682" width="4.28515625" style="41" customWidth="1"/>
    <col min="8683" max="8683" width="20" style="41" customWidth="1"/>
    <col min="8684" max="8684" width="12.28515625" style="41" customWidth="1"/>
    <col min="8685" max="8685" width="26.5703125" style="41" customWidth="1"/>
    <col min="8686" max="8686" width="12" style="41" bestFit="1" customWidth="1"/>
    <col min="8687" max="8687" width="10.28515625" style="41" bestFit="1" customWidth="1"/>
    <col min="8688" max="8688" width="7.7109375" style="41" customWidth="1"/>
    <col min="8689" max="8689" width="12.85546875" style="41" customWidth="1"/>
    <col min="8690" max="8690" width="14.42578125" style="41" customWidth="1"/>
    <col min="8691" max="8692" width="14.28515625" style="41" customWidth="1"/>
    <col min="8693" max="8693" width="13.5703125" style="41" customWidth="1"/>
    <col min="8694" max="8937" width="9.140625" style="41"/>
    <col min="8938" max="8938" width="4.28515625" style="41" customWidth="1"/>
    <col min="8939" max="8939" width="20" style="41" customWidth="1"/>
    <col min="8940" max="8940" width="12.28515625" style="41" customWidth="1"/>
    <col min="8941" max="8941" width="26.5703125" style="41" customWidth="1"/>
    <col min="8942" max="8942" width="12" style="41" bestFit="1" customWidth="1"/>
    <col min="8943" max="8943" width="10.28515625" style="41" bestFit="1" customWidth="1"/>
    <col min="8944" max="8944" width="7.7109375" style="41" customWidth="1"/>
    <col min="8945" max="8945" width="12.85546875" style="41" customWidth="1"/>
    <col min="8946" max="8946" width="14.42578125" style="41" customWidth="1"/>
    <col min="8947" max="8948" width="14.28515625" style="41" customWidth="1"/>
    <col min="8949" max="8949" width="13.5703125" style="41" customWidth="1"/>
    <col min="8950" max="9193" width="9.140625" style="41"/>
    <col min="9194" max="9194" width="4.28515625" style="41" customWidth="1"/>
    <col min="9195" max="9195" width="20" style="41" customWidth="1"/>
    <col min="9196" max="9196" width="12.28515625" style="41" customWidth="1"/>
    <col min="9197" max="9197" width="26.5703125" style="41" customWidth="1"/>
    <col min="9198" max="9198" width="12" style="41" bestFit="1" customWidth="1"/>
    <col min="9199" max="9199" width="10.28515625" style="41" bestFit="1" customWidth="1"/>
    <col min="9200" max="9200" width="7.7109375" style="41" customWidth="1"/>
    <col min="9201" max="9201" width="12.85546875" style="41" customWidth="1"/>
    <col min="9202" max="9202" width="14.42578125" style="41" customWidth="1"/>
    <col min="9203" max="9204" width="14.28515625" style="41" customWidth="1"/>
    <col min="9205" max="9205" width="13.5703125" style="41" customWidth="1"/>
    <col min="9206" max="9449" width="9.140625" style="41"/>
    <col min="9450" max="9450" width="4.28515625" style="41" customWidth="1"/>
    <col min="9451" max="9451" width="20" style="41" customWidth="1"/>
    <col min="9452" max="9452" width="12.28515625" style="41" customWidth="1"/>
    <col min="9453" max="9453" width="26.5703125" style="41" customWidth="1"/>
    <col min="9454" max="9454" width="12" style="41" bestFit="1" customWidth="1"/>
    <col min="9455" max="9455" width="10.28515625" style="41" bestFit="1" customWidth="1"/>
    <col min="9456" max="9456" width="7.7109375" style="41" customWidth="1"/>
    <col min="9457" max="9457" width="12.85546875" style="41" customWidth="1"/>
    <col min="9458" max="9458" width="14.42578125" style="41" customWidth="1"/>
    <col min="9459" max="9460" width="14.28515625" style="41" customWidth="1"/>
    <col min="9461" max="9461" width="13.5703125" style="41" customWidth="1"/>
    <col min="9462" max="9705" width="9.140625" style="41"/>
    <col min="9706" max="9706" width="4.28515625" style="41" customWidth="1"/>
    <col min="9707" max="9707" width="20" style="41" customWidth="1"/>
    <col min="9708" max="9708" width="12.28515625" style="41" customWidth="1"/>
    <col min="9709" max="9709" width="26.5703125" style="41" customWidth="1"/>
    <col min="9710" max="9710" width="12" style="41" bestFit="1" customWidth="1"/>
    <col min="9711" max="9711" width="10.28515625" style="41" bestFit="1" customWidth="1"/>
    <col min="9712" max="9712" width="7.7109375" style="41" customWidth="1"/>
    <col min="9713" max="9713" width="12.85546875" style="41" customWidth="1"/>
    <col min="9714" max="9714" width="14.42578125" style="41" customWidth="1"/>
    <col min="9715" max="9716" width="14.28515625" style="41" customWidth="1"/>
    <col min="9717" max="9717" width="13.5703125" style="41" customWidth="1"/>
    <col min="9718" max="9961" width="9.140625" style="41"/>
    <col min="9962" max="9962" width="4.28515625" style="41" customWidth="1"/>
    <col min="9963" max="9963" width="20" style="41" customWidth="1"/>
    <col min="9964" max="9964" width="12.28515625" style="41" customWidth="1"/>
    <col min="9965" max="9965" width="26.5703125" style="41" customWidth="1"/>
    <col min="9966" max="9966" width="12" style="41" bestFit="1" customWidth="1"/>
    <col min="9967" max="9967" width="10.28515625" style="41" bestFit="1" customWidth="1"/>
    <col min="9968" max="9968" width="7.7109375" style="41" customWidth="1"/>
    <col min="9969" max="9969" width="12.85546875" style="41" customWidth="1"/>
    <col min="9970" max="9970" width="14.42578125" style="41" customWidth="1"/>
    <col min="9971" max="9972" width="14.28515625" style="41" customWidth="1"/>
    <col min="9973" max="9973" width="13.5703125" style="41" customWidth="1"/>
    <col min="9974" max="10217" width="9.140625" style="41"/>
    <col min="10218" max="10218" width="4.28515625" style="41" customWidth="1"/>
    <col min="10219" max="10219" width="20" style="41" customWidth="1"/>
    <col min="10220" max="10220" width="12.28515625" style="41" customWidth="1"/>
    <col min="10221" max="10221" width="26.5703125" style="41" customWidth="1"/>
    <col min="10222" max="10222" width="12" style="41" bestFit="1" customWidth="1"/>
    <col min="10223" max="10223" width="10.28515625" style="41" bestFit="1" customWidth="1"/>
    <col min="10224" max="10224" width="7.7109375" style="41" customWidth="1"/>
    <col min="10225" max="10225" width="12.85546875" style="41" customWidth="1"/>
    <col min="10226" max="10226" width="14.42578125" style="41" customWidth="1"/>
    <col min="10227" max="10228" width="14.28515625" style="41" customWidth="1"/>
    <col min="10229" max="10229" width="13.5703125" style="41" customWidth="1"/>
    <col min="10230" max="10473" width="9.140625" style="41"/>
    <col min="10474" max="10474" width="4.28515625" style="41" customWidth="1"/>
    <col min="10475" max="10475" width="20" style="41" customWidth="1"/>
    <col min="10476" max="10476" width="12.28515625" style="41" customWidth="1"/>
    <col min="10477" max="10477" width="26.5703125" style="41" customWidth="1"/>
    <col min="10478" max="10478" width="12" style="41" bestFit="1" customWidth="1"/>
    <col min="10479" max="10479" width="10.28515625" style="41" bestFit="1" customWidth="1"/>
    <col min="10480" max="10480" width="7.7109375" style="41" customWidth="1"/>
    <col min="10481" max="10481" width="12.85546875" style="41" customWidth="1"/>
    <col min="10482" max="10482" width="14.42578125" style="41" customWidth="1"/>
    <col min="10483" max="10484" width="14.28515625" style="41" customWidth="1"/>
    <col min="10485" max="10485" width="13.5703125" style="41" customWidth="1"/>
    <col min="10486" max="10729" width="9.140625" style="41"/>
    <col min="10730" max="10730" width="4.28515625" style="41" customWidth="1"/>
    <col min="10731" max="10731" width="20" style="41" customWidth="1"/>
    <col min="10732" max="10732" width="12.28515625" style="41" customWidth="1"/>
    <col min="10733" max="10733" width="26.5703125" style="41" customWidth="1"/>
    <col min="10734" max="10734" width="12" style="41" bestFit="1" customWidth="1"/>
    <col min="10735" max="10735" width="10.28515625" style="41" bestFit="1" customWidth="1"/>
    <col min="10736" max="10736" width="7.7109375" style="41" customWidth="1"/>
    <col min="10737" max="10737" width="12.85546875" style="41" customWidth="1"/>
    <col min="10738" max="10738" width="14.42578125" style="41" customWidth="1"/>
    <col min="10739" max="10740" width="14.28515625" style="41" customWidth="1"/>
    <col min="10741" max="10741" width="13.5703125" style="41" customWidth="1"/>
    <col min="10742" max="10985" width="9.140625" style="41"/>
    <col min="10986" max="10986" width="4.28515625" style="41" customWidth="1"/>
    <col min="10987" max="10987" width="20" style="41" customWidth="1"/>
    <col min="10988" max="10988" width="12.28515625" style="41" customWidth="1"/>
    <col min="10989" max="10989" width="26.5703125" style="41" customWidth="1"/>
    <col min="10990" max="10990" width="12" style="41" bestFit="1" customWidth="1"/>
    <col min="10991" max="10991" width="10.28515625" style="41" bestFit="1" customWidth="1"/>
    <col min="10992" max="10992" width="7.7109375" style="41" customWidth="1"/>
    <col min="10993" max="10993" width="12.85546875" style="41" customWidth="1"/>
    <col min="10994" max="10994" width="14.42578125" style="41" customWidth="1"/>
    <col min="10995" max="10996" width="14.28515625" style="41" customWidth="1"/>
    <col min="10997" max="10997" width="13.5703125" style="41" customWidth="1"/>
    <col min="10998" max="11241" width="9.140625" style="41"/>
    <col min="11242" max="11242" width="4.28515625" style="41" customWidth="1"/>
    <col min="11243" max="11243" width="20" style="41" customWidth="1"/>
    <col min="11244" max="11244" width="12.28515625" style="41" customWidth="1"/>
    <col min="11245" max="11245" width="26.5703125" style="41" customWidth="1"/>
    <col min="11246" max="11246" width="12" style="41" bestFit="1" customWidth="1"/>
    <col min="11247" max="11247" width="10.28515625" style="41" bestFit="1" customWidth="1"/>
    <col min="11248" max="11248" width="7.7109375" style="41" customWidth="1"/>
    <col min="11249" max="11249" width="12.85546875" style="41" customWidth="1"/>
    <col min="11250" max="11250" width="14.42578125" style="41" customWidth="1"/>
    <col min="11251" max="11252" width="14.28515625" style="41" customWidth="1"/>
    <col min="11253" max="11253" width="13.5703125" style="41" customWidth="1"/>
    <col min="11254" max="11497" width="9.140625" style="41"/>
    <col min="11498" max="11498" width="4.28515625" style="41" customWidth="1"/>
    <col min="11499" max="11499" width="20" style="41" customWidth="1"/>
    <col min="11500" max="11500" width="12.28515625" style="41" customWidth="1"/>
    <col min="11501" max="11501" width="26.5703125" style="41" customWidth="1"/>
    <col min="11502" max="11502" width="12" style="41" bestFit="1" customWidth="1"/>
    <col min="11503" max="11503" width="10.28515625" style="41" bestFit="1" customWidth="1"/>
    <col min="11504" max="11504" width="7.7109375" style="41" customWidth="1"/>
    <col min="11505" max="11505" width="12.85546875" style="41" customWidth="1"/>
    <col min="11506" max="11506" width="14.42578125" style="41" customWidth="1"/>
    <col min="11507" max="11508" width="14.28515625" style="41" customWidth="1"/>
    <col min="11509" max="11509" width="13.5703125" style="41" customWidth="1"/>
    <col min="11510" max="11753" width="9.140625" style="41"/>
    <col min="11754" max="11754" width="4.28515625" style="41" customWidth="1"/>
    <col min="11755" max="11755" width="20" style="41" customWidth="1"/>
    <col min="11756" max="11756" width="12.28515625" style="41" customWidth="1"/>
    <col min="11757" max="11757" width="26.5703125" style="41" customWidth="1"/>
    <col min="11758" max="11758" width="12" style="41" bestFit="1" customWidth="1"/>
    <col min="11759" max="11759" width="10.28515625" style="41" bestFit="1" customWidth="1"/>
    <col min="11760" max="11760" width="7.7109375" style="41" customWidth="1"/>
    <col min="11761" max="11761" width="12.85546875" style="41" customWidth="1"/>
    <col min="11762" max="11762" width="14.42578125" style="41" customWidth="1"/>
    <col min="11763" max="11764" width="14.28515625" style="41" customWidth="1"/>
    <col min="11765" max="11765" width="13.5703125" style="41" customWidth="1"/>
    <col min="11766" max="12009" width="9.140625" style="41"/>
    <col min="12010" max="12010" width="4.28515625" style="41" customWidth="1"/>
    <col min="12011" max="12011" width="20" style="41" customWidth="1"/>
    <col min="12012" max="12012" width="12.28515625" style="41" customWidth="1"/>
    <col min="12013" max="12013" width="26.5703125" style="41" customWidth="1"/>
    <col min="12014" max="12014" width="12" style="41" bestFit="1" customWidth="1"/>
    <col min="12015" max="12015" width="10.28515625" style="41" bestFit="1" customWidth="1"/>
    <col min="12016" max="12016" width="7.7109375" style="41" customWidth="1"/>
    <col min="12017" max="12017" width="12.85546875" style="41" customWidth="1"/>
    <col min="12018" max="12018" width="14.42578125" style="41" customWidth="1"/>
    <col min="12019" max="12020" width="14.28515625" style="41" customWidth="1"/>
    <col min="12021" max="12021" width="13.5703125" style="41" customWidth="1"/>
    <col min="12022" max="12265" width="9.140625" style="41"/>
    <col min="12266" max="12266" width="4.28515625" style="41" customWidth="1"/>
    <col min="12267" max="12267" width="20" style="41" customWidth="1"/>
    <col min="12268" max="12268" width="12.28515625" style="41" customWidth="1"/>
    <col min="12269" max="12269" width="26.5703125" style="41" customWidth="1"/>
    <col min="12270" max="12270" width="12" style="41" bestFit="1" customWidth="1"/>
    <col min="12271" max="12271" width="10.28515625" style="41" bestFit="1" customWidth="1"/>
    <col min="12272" max="12272" width="7.7109375" style="41" customWidth="1"/>
    <col min="12273" max="12273" width="12.85546875" style="41" customWidth="1"/>
    <col min="12274" max="12274" width="14.42578125" style="41" customWidth="1"/>
    <col min="12275" max="12276" width="14.28515625" style="41" customWidth="1"/>
    <col min="12277" max="12277" width="13.5703125" style="41" customWidth="1"/>
    <col min="12278" max="12521" width="9.140625" style="41"/>
    <col min="12522" max="12522" width="4.28515625" style="41" customWidth="1"/>
    <col min="12523" max="12523" width="20" style="41" customWidth="1"/>
    <col min="12524" max="12524" width="12.28515625" style="41" customWidth="1"/>
    <col min="12525" max="12525" width="26.5703125" style="41" customWidth="1"/>
    <col min="12526" max="12526" width="12" style="41" bestFit="1" customWidth="1"/>
    <col min="12527" max="12527" width="10.28515625" style="41" bestFit="1" customWidth="1"/>
    <col min="12528" max="12528" width="7.7109375" style="41" customWidth="1"/>
    <col min="12529" max="12529" width="12.85546875" style="41" customWidth="1"/>
    <col min="12530" max="12530" width="14.42578125" style="41" customWidth="1"/>
    <col min="12531" max="12532" width="14.28515625" style="41" customWidth="1"/>
    <col min="12533" max="12533" width="13.5703125" style="41" customWidth="1"/>
    <col min="12534" max="12777" width="9.140625" style="41"/>
    <col min="12778" max="12778" width="4.28515625" style="41" customWidth="1"/>
    <col min="12779" max="12779" width="20" style="41" customWidth="1"/>
    <col min="12780" max="12780" width="12.28515625" style="41" customWidth="1"/>
    <col min="12781" max="12781" width="26.5703125" style="41" customWidth="1"/>
    <col min="12782" max="12782" width="12" style="41" bestFit="1" customWidth="1"/>
    <col min="12783" max="12783" width="10.28515625" style="41" bestFit="1" customWidth="1"/>
    <col min="12784" max="12784" width="7.7109375" style="41" customWidth="1"/>
    <col min="12785" max="12785" width="12.85546875" style="41" customWidth="1"/>
    <col min="12786" max="12786" width="14.42578125" style="41" customWidth="1"/>
    <col min="12787" max="12788" width="14.28515625" style="41" customWidth="1"/>
    <col min="12789" max="12789" width="13.5703125" style="41" customWidth="1"/>
    <col min="12790" max="13033" width="9.140625" style="41"/>
    <col min="13034" max="13034" width="4.28515625" style="41" customWidth="1"/>
    <col min="13035" max="13035" width="20" style="41" customWidth="1"/>
    <col min="13036" max="13036" width="12.28515625" style="41" customWidth="1"/>
    <col min="13037" max="13037" width="26.5703125" style="41" customWidth="1"/>
    <col min="13038" max="13038" width="12" style="41" bestFit="1" customWidth="1"/>
    <col min="13039" max="13039" width="10.28515625" style="41" bestFit="1" customWidth="1"/>
    <col min="13040" max="13040" width="7.7109375" style="41" customWidth="1"/>
    <col min="13041" max="13041" width="12.85546875" style="41" customWidth="1"/>
    <col min="13042" max="13042" width="14.42578125" style="41" customWidth="1"/>
    <col min="13043" max="13044" width="14.28515625" style="41" customWidth="1"/>
    <col min="13045" max="13045" width="13.5703125" style="41" customWidth="1"/>
    <col min="13046" max="13289" width="9.140625" style="41"/>
    <col min="13290" max="13290" width="4.28515625" style="41" customWidth="1"/>
    <col min="13291" max="13291" width="20" style="41" customWidth="1"/>
    <col min="13292" max="13292" width="12.28515625" style="41" customWidth="1"/>
    <col min="13293" max="13293" width="26.5703125" style="41" customWidth="1"/>
    <col min="13294" max="13294" width="12" style="41" bestFit="1" customWidth="1"/>
    <col min="13295" max="13295" width="10.28515625" style="41" bestFit="1" customWidth="1"/>
    <col min="13296" max="13296" width="7.7109375" style="41" customWidth="1"/>
    <col min="13297" max="13297" width="12.85546875" style="41" customWidth="1"/>
    <col min="13298" max="13298" width="14.42578125" style="41" customWidth="1"/>
    <col min="13299" max="13300" width="14.28515625" style="41" customWidth="1"/>
    <col min="13301" max="13301" width="13.5703125" style="41" customWidth="1"/>
    <col min="13302" max="13545" width="9.140625" style="41"/>
    <col min="13546" max="13546" width="4.28515625" style="41" customWidth="1"/>
    <col min="13547" max="13547" width="20" style="41" customWidth="1"/>
    <col min="13548" max="13548" width="12.28515625" style="41" customWidth="1"/>
    <col min="13549" max="13549" width="26.5703125" style="41" customWidth="1"/>
    <col min="13550" max="13550" width="12" style="41" bestFit="1" customWidth="1"/>
    <col min="13551" max="13551" width="10.28515625" style="41" bestFit="1" customWidth="1"/>
    <col min="13552" max="13552" width="7.7109375" style="41" customWidth="1"/>
    <col min="13553" max="13553" width="12.85546875" style="41" customWidth="1"/>
    <col min="13554" max="13554" width="14.42578125" style="41" customWidth="1"/>
    <col min="13555" max="13556" width="14.28515625" style="41" customWidth="1"/>
    <col min="13557" max="13557" width="13.5703125" style="41" customWidth="1"/>
    <col min="13558" max="13801" width="9.140625" style="41"/>
    <col min="13802" max="13802" width="4.28515625" style="41" customWidth="1"/>
    <col min="13803" max="13803" width="20" style="41" customWidth="1"/>
    <col min="13804" max="13804" width="12.28515625" style="41" customWidth="1"/>
    <col min="13805" max="13805" width="26.5703125" style="41" customWidth="1"/>
    <col min="13806" max="13806" width="12" style="41" bestFit="1" customWidth="1"/>
    <col min="13807" max="13807" width="10.28515625" style="41" bestFit="1" customWidth="1"/>
    <col min="13808" max="13808" width="7.7109375" style="41" customWidth="1"/>
    <col min="13809" max="13809" width="12.85546875" style="41" customWidth="1"/>
    <col min="13810" max="13810" width="14.42578125" style="41" customWidth="1"/>
    <col min="13811" max="13812" width="14.28515625" style="41" customWidth="1"/>
    <col min="13813" max="13813" width="13.5703125" style="41" customWidth="1"/>
    <col min="13814" max="14057" width="9.140625" style="41"/>
    <col min="14058" max="14058" width="4.28515625" style="41" customWidth="1"/>
    <col min="14059" max="14059" width="20" style="41" customWidth="1"/>
    <col min="14060" max="14060" width="12.28515625" style="41" customWidth="1"/>
    <col min="14061" max="14061" width="26.5703125" style="41" customWidth="1"/>
    <col min="14062" max="14062" width="12" style="41" bestFit="1" customWidth="1"/>
    <col min="14063" max="14063" width="10.28515625" style="41" bestFit="1" customWidth="1"/>
    <col min="14064" max="14064" width="7.7109375" style="41" customWidth="1"/>
    <col min="14065" max="14065" width="12.85546875" style="41" customWidth="1"/>
    <col min="14066" max="14066" width="14.42578125" style="41" customWidth="1"/>
    <col min="14067" max="14068" width="14.28515625" style="41" customWidth="1"/>
    <col min="14069" max="14069" width="13.5703125" style="41" customWidth="1"/>
    <col min="14070" max="14313" width="9.140625" style="41"/>
    <col min="14314" max="14314" width="4.28515625" style="41" customWidth="1"/>
    <col min="14315" max="14315" width="20" style="41" customWidth="1"/>
    <col min="14316" max="14316" width="12.28515625" style="41" customWidth="1"/>
    <col min="14317" max="14317" width="26.5703125" style="41" customWidth="1"/>
    <col min="14318" max="14318" width="12" style="41" bestFit="1" customWidth="1"/>
    <col min="14319" max="14319" width="10.28515625" style="41" bestFit="1" customWidth="1"/>
    <col min="14320" max="14320" width="7.7109375" style="41" customWidth="1"/>
    <col min="14321" max="14321" width="12.85546875" style="41" customWidth="1"/>
    <col min="14322" max="14322" width="14.42578125" style="41" customWidth="1"/>
    <col min="14323" max="14324" width="14.28515625" style="41" customWidth="1"/>
    <col min="14325" max="14325" width="13.5703125" style="41" customWidth="1"/>
    <col min="14326" max="14569" width="9.140625" style="41"/>
    <col min="14570" max="14570" width="4.28515625" style="41" customWidth="1"/>
    <col min="14571" max="14571" width="20" style="41" customWidth="1"/>
    <col min="14572" max="14572" width="12.28515625" style="41" customWidth="1"/>
    <col min="14573" max="14573" width="26.5703125" style="41" customWidth="1"/>
    <col min="14574" max="14574" width="12" style="41" bestFit="1" customWidth="1"/>
    <col min="14575" max="14575" width="10.28515625" style="41" bestFit="1" customWidth="1"/>
    <col min="14576" max="14576" width="7.7109375" style="41" customWidth="1"/>
    <col min="14577" max="14577" width="12.85546875" style="41" customWidth="1"/>
    <col min="14578" max="14578" width="14.42578125" style="41" customWidth="1"/>
    <col min="14579" max="14580" width="14.28515625" style="41" customWidth="1"/>
    <col min="14581" max="14581" width="13.5703125" style="41" customWidth="1"/>
    <col min="14582" max="14825" width="9.140625" style="41"/>
    <col min="14826" max="14826" width="4.28515625" style="41" customWidth="1"/>
    <col min="14827" max="14827" width="20" style="41" customWidth="1"/>
    <col min="14828" max="14828" width="12.28515625" style="41" customWidth="1"/>
    <col min="14829" max="14829" width="26.5703125" style="41" customWidth="1"/>
    <col min="14830" max="14830" width="12" style="41" bestFit="1" customWidth="1"/>
    <col min="14831" max="14831" width="10.28515625" style="41" bestFit="1" customWidth="1"/>
    <col min="14832" max="14832" width="7.7109375" style="41" customWidth="1"/>
    <col min="14833" max="14833" width="12.85546875" style="41" customWidth="1"/>
    <col min="14834" max="14834" width="14.42578125" style="41" customWidth="1"/>
    <col min="14835" max="14836" width="14.28515625" style="41" customWidth="1"/>
    <col min="14837" max="14837" width="13.5703125" style="41" customWidth="1"/>
    <col min="14838" max="15081" width="9.140625" style="41"/>
    <col min="15082" max="15082" width="4.28515625" style="41" customWidth="1"/>
    <col min="15083" max="15083" width="20" style="41" customWidth="1"/>
    <col min="15084" max="15084" width="12.28515625" style="41" customWidth="1"/>
    <col min="15085" max="15085" width="26.5703125" style="41" customWidth="1"/>
    <col min="15086" max="15086" width="12" style="41" bestFit="1" customWidth="1"/>
    <col min="15087" max="15087" width="10.28515625" style="41" bestFit="1" customWidth="1"/>
    <col min="15088" max="15088" width="7.7109375" style="41" customWidth="1"/>
    <col min="15089" max="15089" width="12.85546875" style="41" customWidth="1"/>
    <col min="15090" max="15090" width="14.42578125" style="41" customWidth="1"/>
    <col min="15091" max="15092" width="14.28515625" style="41" customWidth="1"/>
    <col min="15093" max="15093" width="13.5703125" style="41" customWidth="1"/>
    <col min="15094" max="15337" width="9.140625" style="41"/>
    <col min="15338" max="15338" width="4.28515625" style="41" customWidth="1"/>
    <col min="15339" max="15339" width="20" style="41" customWidth="1"/>
    <col min="15340" max="15340" width="12.28515625" style="41" customWidth="1"/>
    <col min="15341" max="15341" width="26.5703125" style="41" customWidth="1"/>
    <col min="15342" max="15342" width="12" style="41" bestFit="1" customWidth="1"/>
    <col min="15343" max="15343" width="10.28515625" style="41" bestFit="1" customWidth="1"/>
    <col min="15344" max="15344" width="7.7109375" style="41" customWidth="1"/>
    <col min="15345" max="15345" width="12.85546875" style="41" customWidth="1"/>
    <col min="15346" max="15346" width="14.42578125" style="41" customWidth="1"/>
    <col min="15347" max="15348" width="14.28515625" style="41" customWidth="1"/>
    <col min="15349" max="15349" width="13.5703125" style="41" customWidth="1"/>
    <col min="15350" max="15593" width="9.140625" style="41"/>
    <col min="15594" max="15594" width="4.28515625" style="41" customWidth="1"/>
    <col min="15595" max="15595" width="20" style="41" customWidth="1"/>
    <col min="15596" max="15596" width="12.28515625" style="41" customWidth="1"/>
    <col min="15597" max="15597" width="26.5703125" style="41" customWidth="1"/>
    <col min="15598" max="15598" width="12" style="41" bestFit="1" customWidth="1"/>
    <col min="15599" max="15599" width="10.28515625" style="41" bestFit="1" customWidth="1"/>
    <col min="15600" max="15600" width="7.7109375" style="41" customWidth="1"/>
    <col min="15601" max="15601" width="12.85546875" style="41" customWidth="1"/>
    <col min="15602" max="15602" width="14.42578125" style="41" customWidth="1"/>
    <col min="15603" max="15604" width="14.28515625" style="41" customWidth="1"/>
    <col min="15605" max="15605" width="13.5703125" style="41" customWidth="1"/>
    <col min="15606" max="15849" width="9.140625" style="41"/>
    <col min="15850" max="15850" width="4.28515625" style="41" customWidth="1"/>
    <col min="15851" max="15851" width="20" style="41" customWidth="1"/>
    <col min="15852" max="15852" width="12.28515625" style="41" customWidth="1"/>
    <col min="15853" max="15853" width="26.5703125" style="41" customWidth="1"/>
    <col min="15854" max="15854" width="12" style="41" bestFit="1" customWidth="1"/>
    <col min="15855" max="15855" width="10.28515625" style="41" bestFit="1" customWidth="1"/>
    <col min="15856" max="15856" width="7.7109375" style="41" customWidth="1"/>
    <col min="15857" max="15857" width="12.85546875" style="41" customWidth="1"/>
    <col min="15858" max="15858" width="14.42578125" style="41" customWidth="1"/>
    <col min="15859" max="15860" width="14.28515625" style="41" customWidth="1"/>
    <col min="15861" max="15861" width="13.5703125" style="41" customWidth="1"/>
    <col min="15862" max="16105" width="9.140625" style="41"/>
    <col min="16106" max="16106" width="4.28515625" style="41" customWidth="1"/>
    <col min="16107" max="16107" width="20" style="41" customWidth="1"/>
    <col min="16108" max="16108" width="12.28515625" style="41" customWidth="1"/>
    <col min="16109" max="16109" width="26.5703125" style="41" customWidth="1"/>
    <col min="16110" max="16110" width="12" style="41" bestFit="1" customWidth="1"/>
    <col min="16111" max="16111" width="10.28515625" style="41" bestFit="1" customWidth="1"/>
    <col min="16112" max="16112" width="7.7109375" style="41" customWidth="1"/>
    <col min="16113" max="16113" width="12.85546875" style="41" customWidth="1"/>
    <col min="16114" max="16114" width="14.42578125" style="41" customWidth="1"/>
    <col min="16115" max="16116" width="14.28515625" style="41" customWidth="1"/>
    <col min="16117" max="16117" width="13.5703125" style="41" customWidth="1"/>
    <col min="16118" max="16384" width="9.140625" style="41"/>
  </cols>
  <sheetData>
    <row r="1" spans="1:13">
      <c r="K1" s="947" t="s">
        <v>237</v>
      </c>
      <c r="L1" s="948"/>
    </row>
    <row r="2" spans="1:13" ht="3" customHeight="1">
      <c r="K2" s="52"/>
      <c r="L2" s="52"/>
    </row>
    <row r="3" spans="1:13">
      <c r="A3" s="941" t="s">
        <v>362</v>
      </c>
      <c r="B3" s="941"/>
      <c r="C3" s="941"/>
      <c r="D3" s="941"/>
      <c r="E3" s="941"/>
      <c r="F3" s="941"/>
      <c r="G3" s="941"/>
      <c r="H3" s="941"/>
      <c r="I3" s="941"/>
      <c r="J3" s="941"/>
      <c r="K3" s="941"/>
      <c r="L3" s="941"/>
    </row>
    <row r="4" spans="1:13">
      <c r="A4" s="202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3"/>
    </row>
    <row r="5" spans="1:13" ht="30" customHeight="1">
      <c r="A5" s="944" t="s">
        <v>434</v>
      </c>
      <c r="B5" s="945"/>
      <c r="C5" s="945"/>
      <c r="D5" s="945"/>
      <c r="E5" s="945"/>
      <c r="F5" s="945"/>
      <c r="G5" s="945"/>
      <c r="H5" s="945"/>
      <c r="I5" s="945"/>
      <c r="J5" s="945"/>
      <c r="K5" s="945"/>
      <c r="L5" s="946"/>
    </row>
    <row r="6" spans="1:13" ht="26.25" customHeight="1">
      <c r="A6" s="942" t="s">
        <v>248</v>
      </c>
      <c r="B6" s="943"/>
      <c r="C6" s="957" t="s">
        <v>249</v>
      </c>
      <c r="D6" s="957"/>
      <c r="E6" s="433"/>
      <c r="F6" s="433"/>
      <c r="G6" s="433"/>
      <c r="H6" s="433"/>
      <c r="I6" s="433"/>
      <c r="J6" s="433"/>
      <c r="K6" s="433"/>
      <c r="L6" s="434"/>
    </row>
    <row r="7" spans="1:13" ht="12.75" customHeight="1">
      <c r="A7" s="955" t="s">
        <v>5</v>
      </c>
      <c r="B7" s="697" t="s">
        <v>117</v>
      </c>
      <c r="C7" s="697" t="s">
        <v>36</v>
      </c>
      <c r="D7" s="697" t="s">
        <v>118</v>
      </c>
      <c r="E7" s="698" t="s">
        <v>37</v>
      </c>
      <c r="F7" s="697" t="s">
        <v>38</v>
      </c>
      <c r="G7" s="697" t="s">
        <v>39</v>
      </c>
      <c r="H7" s="697" t="s">
        <v>119</v>
      </c>
      <c r="I7" s="697" t="s">
        <v>120</v>
      </c>
      <c r="J7" s="697" t="s">
        <v>121</v>
      </c>
      <c r="K7" s="697" t="s">
        <v>122</v>
      </c>
      <c r="L7" s="697" t="s">
        <v>40</v>
      </c>
    </row>
    <row r="8" spans="1:13">
      <c r="A8" s="955"/>
      <c r="B8" s="697"/>
      <c r="C8" s="697"/>
      <c r="D8" s="697"/>
      <c r="E8" s="699"/>
      <c r="F8" s="697"/>
      <c r="G8" s="697"/>
      <c r="H8" s="697"/>
      <c r="I8" s="697"/>
      <c r="J8" s="697"/>
      <c r="K8" s="697"/>
      <c r="L8" s="697"/>
    </row>
    <row r="9" spans="1:13">
      <c r="A9" s="955"/>
      <c r="B9" s="697"/>
      <c r="C9" s="697"/>
      <c r="D9" s="697"/>
      <c r="E9" s="699"/>
      <c r="F9" s="697"/>
      <c r="G9" s="697"/>
      <c r="H9" s="697"/>
      <c r="I9" s="697"/>
      <c r="J9" s="697"/>
      <c r="K9" s="697"/>
      <c r="L9" s="697"/>
    </row>
    <row r="10" spans="1:13">
      <c r="A10" s="955"/>
      <c r="B10" s="697"/>
      <c r="C10" s="697"/>
      <c r="D10" s="697"/>
      <c r="E10" s="699"/>
      <c r="F10" s="697"/>
      <c r="G10" s="697"/>
      <c r="H10" s="697"/>
      <c r="I10" s="697"/>
      <c r="J10" s="697"/>
      <c r="K10" s="697"/>
      <c r="L10" s="697"/>
    </row>
    <row r="11" spans="1:13">
      <c r="A11" s="955"/>
      <c r="B11" s="697"/>
      <c r="C11" s="697"/>
      <c r="D11" s="697"/>
      <c r="E11" s="699"/>
      <c r="F11" s="697"/>
      <c r="G11" s="697"/>
      <c r="H11" s="697"/>
      <c r="I11" s="697"/>
      <c r="J11" s="697"/>
      <c r="K11" s="697"/>
      <c r="L11" s="697"/>
    </row>
    <row r="12" spans="1:13" ht="12" customHeight="1">
      <c r="A12" s="955"/>
      <c r="B12" s="695"/>
      <c r="C12" s="695"/>
      <c r="D12" s="697"/>
      <c r="E12" s="700"/>
      <c r="F12" s="695"/>
      <c r="G12" s="695"/>
      <c r="H12" s="695"/>
      <c r="I12" s="940"/>
      <c r="J12" s="697"/>
      <c r="K12" s="952"/>
      <c r="L12" s="952"/>
    </row>
    <row r="13" spans="1:13" ht="12.75" customHeight="1">
      <c r="A13" s="956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1">
        <v>6</v>
      </c>
      <c r="H13" s="11">
        <v>7</v>
      </c>
      <c r="I13" s="11" t="s">
        <v>41</v>
      </c>
      <c r="J13" s="11">
        <v>9</v>
      </c>
      <c r="K13" s="11">
        <v>10</v>
      </c>
      <c r="L13" s="11">
        <v>11</v>
      </c>
    </row>
    <row r="14" spans="1:13" ht="26.25" customHeight="1">
      <c r="A14" s="2">
        <v>1</v>
      </c>
      <c r="B14" s="487"/>
      <c r="C14" s="487"/>
      <c r="D14" s="488"/>
      <c r="E14" s="489"/>
      <c r="F14" s="489"/>
      <c r="G14" s="490"/>
      <c r="H14" s="490"/>
      <c r="I14" s="491">
        <f>G14*H14</f>
        <v>0</v>
      </c>
      <c r="J14" s="487"/>
      <c r="K14" s="487"/>
      <c r="L14" s="492"/>
    </row>
    <row r="15" spans="1:13" s="109" customFormat="1" ht="26.25" customHeight="1">
      <c r="A15" s="2">
        <v>2</v>
      </c>
      <c r="B15" s="487"/>
      <c r="C15" s="487"/>
      <c r="D15" s="488"/>
      <c r="E15" s="487"/>
      <c r="F15" s="487"/>
      <c r="G15" s="490"/>
      <c r="H15" s="490"/>
      <c r="I15" s="491">
        <f t="shared" ref="I15:I23" si="0">G15*H15</f>
        <v>0</v>
      </c>
      <c r="J15" s="487"/>
      <c r="K15" s="487"/>
      <c r="L15" s="492"/>
      <c r="M15" s="430"/>
    </row>
    <row r="16" spans="1:13" s="109" customFormat="1" ht="26.25" customHeight="1">
      <c r="A16" s="2">
        <v>3</v>
      </c>
      <c r="B16" s="487"/>
      <c r="C16" s="487"/>
      <c r="D16" s="488"/>
      <c r="E16" s="487"/>
      <c r="F16" s="487"/>
      <c r="G16" s="490"/>
      <c r="H16" s="490"/>
      <c r="I16" s="491">
        <f t="shared" si="0"/>
        <v>0</v>
      </c>
      <c r="J16" s="487"/>
      <c r="K16" s="487"/>
      <c r="L16" s="492"/>
      <c r="M16" s="430"/>
    </row>
    <row r="17" spans="1:14" s="109" customFormat="1" ht="26.25" customHeight="1">
      <c r="A17" s="2">
        <v>4</v>
      </c>
      <c r="B17" s="487"/>
      <c r="C17" s="487"/>
      <c r="D17" s="488"/>
      <c r="E17" s="487"/>
      <c r="F17" s="487"/>
      <c r="G17" s="490"/>
      <c r="H17" s="490"/>
      <c r="I17" s="491">
        <f t="shared" si="0"/>
        <v>0</v>
      </c>
      <c r="J17" s="487"/>
      <c r="K17" s="487"/>
      <c r="L17" s="492"/>
      <c r="M17" s="430"/>
    </row>
    <row r="18" spans="1:14" s="109" customFormat="1" ht="26.25" customHeight="1">
      <c r="A18" s="2">
        <v>5</v>
      </c>
      <c r="B18" s="487"/>
      <c r="C18" s="487"/>
      <c r="D18" s="492"/>
      <c r="E18" s="487"/>
      <c r="F18" s="487"/>
      <c r="G18" s="490"/>
      <c r="H18" s="490"/>
      <c r="I18" s="491">
        <f t="shared" si="0"/>
        <v>0</v>
      </c>
      <c r="J18" s="487"/>
      <c r="K18" s="487"/>
      <c r="L18" s="492"/>
      <c r="M18" s="430"/>
    </row>
    <row r="19" spans="1:14" s="109" customFormat="1" ht="26.25" customHeight="1">
      <c r="A19" s="2">
        <v>6</v>
      </c>
      <c r="B19" s="487"/>
      <c r="C19" s="487"/>
      <c r="D19" s="492"/>
      <c r="E19" s="487"/>
      <c r="F19" s="487"/>
      <c r="G19" s="490"/>
      <c r="H19" s="490"/>
      <c r="I19" s="491">
        <f t="shared" si="0"/>
        <v>0</v>
      </c>
      <c r="J19" s="487"/>
      <c r="K19" s="487"/>
      <c r="L19" s="492"/>
      <c r="M19" s="430"/>
    </row>
    <row r="20" spans="1:14" s="109" customFormat="1" ht="26.25" customHeight="1">
      <c r="A20" s="2">
        <v>7</v>
      </c>
      <c r="B20" s="487"/>
      <c r="C20" s="487"/>
      <c r="D20" s="492"/>
      <c r="E20" s="487"/>
      <c r="F20" s="487"/>
      <c r="G20" s="490"/>
      <c r="H20" s="490"/>
      <c r="I20" s="491">
        <f t="shared" si="0"/>
        <v>0</v>
      </c>
      <c r="J20" s="487"/>
      <c r="K20" s="487"/>
      <c r="L20" s="492"/>
      <c r="M20" s="430"/>
    </row>
    <row r="21" spans="1:14" s="109" customFormat="1" ht="26.25" customHeight="1">
      <c r="A21" s="2">
        <v>8</v>
      </c>
      <c r="B21" s="487"/>
      <c r="C21" s="487"/>
      <c r="D21" s="492"/>
      <c r="E21" s="487"/>
      <c r="F21" s="487"/>
      <c r="G21" s="490"/>
      <c r="H21" s="490"/>
      <c r="I21" s="491">
        <f t="shared" si="0"/>
        <v>0</v>
      </c>
      <c r="J21" s="487"/>
      <c r="K21" s="487"/>
      <c r="L21" s="492"/>
      <c r="M21" s="430"/>
    </row>
    <row r="22" spans="1:14" s="109" customFormat="1" ht="26.25" customHeight="1">
      <c r="A22" s="2">
        <v>9</v>
      </c>
      <c r="B22" s="487"/>
      <c r="C22" s="487"/>
      <c r="D22" s="492"/>
      <c r="E22" s="487"/>
      <c r="F22" s="487"/>
      <c r="G22" s="490"/>
      <c r="H22" s="490"/>
      <c r="I22" s="491">
        <f t="shared" si="0"/>
        <v>0</v>
      </c>
      <c r="J22" s="487"/>
      <c r="K22" s="487"/>
      <c r="L22" s="492"/>
      <c r="M22" s="430"/>
    </row>
    <row r="23" spans="1:14" s="198" customFormat="1" ht="26.25" customHeight="1">
      <c r="A23" s="2" t="s">
        <v>3</v>
      </c>
      <c r="B23" s="487"/>
      <c r="C23" s="487"/>
      <c r="D23" s="492"/>
      <c r="E23" s="487"/>
      <c r="F23" s="487"/>
      <c r="G23" s="490"/>
      <c r="H23" s="490"/>
      <c r="I23" s="491">
        <f t="shared" si="0"/>
        <v>0</v>
      </c>
      <c r="J23" s="487"/>
      <c r="K23" s="487"/>
      <c r="L23" s="492"/>
      <c r="M23" s="431"/>
    </row>
    <row r="24" spans="1:14" s="44" customFormat="1" ht="26.25" customHeight="1">
      <c r="A24" s="20"/>
      <c r="B24" s="45"/>
      <c r="C24" s="45"/>
      <c r="D24" s="24"/>
      <c r="E24" s="95"/>
      <c r="F24" s="46"/>
      <c r="G24" s="47"/>
      <c r="H24" s="421" t="s">
        <v>42</v>
      </c>
      <c r="I24" s="477">
        <f ca="1">SUM(I14:OFFSET(Razem_Zal19_KWR,-1,1))</f>
        <v>0</v>
      </c>
      <c r="J24" s="360"/>
      <c r="K24" s="360"/>
      <c r="L24" s="360"/>
      <c r="M24" s="432"/>
      <c r="N24" s="479" t="s">
        <v>464</v>
      </c>
    </row>
    <row r="25" spans="1:14" s="44" customFormat="1" ht="15.95" customHeight="1">
      <c r="A25" s="20"/>
      <c r="B25" s="45"/>
      <c r="C25" s="45"/>
      <c r="D25" s="24"/>
      <c r="E25" s="95"/>
      <c r="F25" s="46"/>
      <c r="G25" s="47"/>
      <c r="H25" s="47"/>
      <c r="I25" s="47"/>
      <c r="J25" s="174"/>
      <c r="K25" s="174"/>
      <c r="L25" s="360"/>
      <c r="M25" s="432"/>
      <c r="N25" s="472" t="s">
        <v>466</v>
      </c>
    </row>
    <row r="26" spans="1:14" s="44" customFormat="1">
      <c r="A26" s="20"/>
      <c r="B26" s="931" t="s">
        <v>459</v>
      </c>
      <c r="C26" s="932"/>
      <c r="D26" s="933"/>
      <c r="E26" s="95"/>
      <c r="F26" s="958"/>
      <c r="G26" s="959"/>
      <c r="H26" s="959"/>
      <c r="I26" s="959"/>
      <c r="J26" s="959"/>
      <c r="K26" s="960"/>
      <c r="L26" s="360"/>
      <c r="M26" s="432"/>
    </row>
    <row r="27" spans="1:14">
      <c r="A27" s="20"/>
      <c r="B27" s="934"/>
      <c r="C27" s="935"/>
      <c r="D27" s="936"/>
      <c r="E27" s="174"/>
      <c r="F27" s="961"/>
      <c r="G27" s="962"/>
      <c r="H27" s="962"/>
      <c r="I27" s="962"/>
      <c r="J27" s="962"/>
      <c r="K27" s="963"/>
      <c r="L27" s="360"/>
    </row>
    <row r="28" spans="1:14">
      <c r="A28" s="20"/>
      <c r="B28" s="934"/>
      <c r="C28" s="935"/>
      <c r="D28" s="936"/>
      <c r="E28" s="174"/>
      <c r="F28" s="961"/>
      <c r="G28" s="962"/>
      <c r="H28" s="962"/>
      <c r="I28" s="962"/>
      <c r="J28" s="962"/>
      <c r="K28" s="963"/>
      <c r="L28" s="360"/>
    </row>
    <row r="29" spans="1:14">
      <c r="A29" s="20"/>
      <c r="B29" s="937"/>
      <c r="C29" s="938"/>
      <c r="D29" s="939"/>
      <c r="E29" s="174"/>
      <c r="F29" s="964"/>
      <c r="G29" s="965"/>
      <c r="H29" s="965"/>
      <c r="I29" s="965"/>
      <c r="J29" s="965"/>
      <c r="K29" s="966"/>
      <c r="L29" s="360"/>
    </row>
    <row r="30" spans="1:14" ht="12" customHeight="1">
      <c r="A30" s="20"/>
      <c r="B30" s="953" t="s">
        <v>43</v>
      </c>
      <c r="C30" s="953"/>
      <c r="D30" s="953"/>
      <c r="F30" s="954" t="s">
        <v>211</v>
      </c>
      <c r="G30" s="954"/>
      <c r="H30" s="954"/>
      <c r="I30" s="954"/>
      <c r="J30" s="954"/>
      <c r="K30" s="954"/>
      <c r="L30" s="429"/>
    </row>
    <row r="31" spans="1:14" s="428" customFormat="1">
      <c r="A31" s="949" t="s">
        <v>433</v>
      </c>
      <c r="B31" s="950"/>
      <c r="C31" s="950"/>
      <c r="D31" s="950"/>
      <c r="E31" s="950"/>
      <c r="F31" s="950"/>
      <c r="G31" s="950"/>
      <c r="H31" s="950"/>
      <c r="I31" s="950"/>
      <c r="J31" s="951"/>
      <c r="K31" s="951"/>
      <c r="L31" s="951"/>
    </row>
    <row r="32" spans="1:14" s="428" customFormat="1" ht="12.75" customHeight="1">
      <c r="A32" s="950"/>
      <c r="B32" s="950"/>
      <c r="C32" s="950"/>
      <c r="D32" s="950"/>
      <c r="E32" s="950"/>
      <c r="F32" s="950"/>
      <c r="G32" s="950"/>
      <c r="H32" s="950"/>
      <c r="I32" s="950"/>
      <c r="J32" s="951"/>
      <c r="K32" s="951"/>
      <c r="L32" s="951"/>
    </row>
    <row r="33" spans="1:12" s="428" customFormat="1">
      <c r="A33" s="20"/>
      <c r="B33" s="20"/>
      <c r="C33" s="20"/>
      <c r="D33" s="24"/>
      <c r="E33" s="22"/>
      <c r="F33" s="22"/>
      <c r="G33" s="22"/>
      <c r="H33" s="22"/>
      <c r="I33" s="22"/>
      <c r="J33" s="22"/>
      <c r="K33" s="22"/>
      <c r="L33" s="22"/>
    </row>
  </sheetData>
  <sheetProtection algorithmName="SHA-512" hashValue="4BLsMRGEK3YLxGirLYMNSzwQB+ed0t4Wd0+UwiLA3aNLEH9Ehg1QX1n8T0ZvzwyM6wm14iIMbWRS1QMCyu6Jyg==" saltValue="fiL3rqvG4/HxoZniuo+/IA==" spinCount="100000" sheet="1" objects="1" scenarios="1" formatCells="0" formatColumns="0" formatRows="0" insertRows="0" insertHyperlinks="0" deleteRows="0" sort="0" autoFilter="0"/>
  <mergeCells count="22">
    <mergeCell ref="K1:L1"/>
    <mergeCell ref="A31:L32"/>
    <mergeCell ref="J7:J12"/>
    <mergeCell ref="K7:K12"/>
    <mergeCell ref="L7:L12"/>
    <mergeCell ref="B30:D30"/>
    <mergeCell ref="F30:K30"/>
    <mergeCell ref="A7:A13"/>
    <mergeCell ref="B7:B12"/>
    <mergeCell ref="C7:C12"/>
    <mergeCell ref="D7:D12"/>
    <mergeCell ref="E7:E12"/>
    <mergeCell ref="F7:F12"/>
    <mergeCell ref="C6:D6"/>
    <mergeCell ref="G7:G12"/>
    <mergeCell ref="F26:K29"/>
    <mergeCell ref="B26:D29"/>
    <mergeCell ref="H7:H12"/>
    <mergeCell ref="I7:I12"/>
    <mergeCell ref="A3:L3"/>
    <mergeCell ref="A6:B6"/>
    <mergeCell ref="A5:L5"/>
  </mergeCells>
  <dataValidations xWindow="1120" yWindow="405" count="4">
    <dataValidation type="decimal" operator="greaterThanOrEqual" allowBlank="1" showInputMessage="1" showErrorMessage="1" sqref="G14:H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4:I24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4), a następnie (z menu, które się wyświetli) wybrać polecenie &quot;Wstaw&quot;." sqref="N2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view="pageBreakPreview" zoomScaleNormal="100" zoomScaleSheetLayoutView="100" workbookViewId="0">
      <selection activeCell="Q28" sqref="Q28"/>
    </sheetView>
  </sheetViews>
  <sheetFormatPr defaultRowHeight="12.75"/>
  <cols>
    <col min="1" max="1" width="3.5703125" style="23" customWidth="1"/>
    <col min="2" max="2" width="9.5703125" style="20" customWidth="1"/>
    <col min="3" max="3" width="10.28515625" style="20" customWidth="1"/>
    <col min="4" max="4" width="13.42578125" style="20" customWidth="1"/>
    <col min="5" max="5" width="10.5703125" style="20" customWidth="1"/>
    <col min="6" max="6" width="10.140625" style="20" customWidth="1"/>
    <col min="7" max="7" width="10" style="20" customWidth="1"/>
    <col min="8" max="8" width="11.42578125" style="20" customWidth="1"/>
    <col min="9" max="9" width="12.140625" style="20" customWidth="1"/>
    <col min="10" max="10" width="9.7109375" style="20" customWidth="1"/>
    <col min="11" max="11" width="7.7109375" style="20" customWidth="1"/>
    <col min="12" max="12" width="11.28515625" style="20" customWidth="1"/>
    <col min="13" max="13" width="10.85546875" style="20" customWidth="1"/>
    <col min="14" max="14" width="10.28515625" style="20" customWidth="1"/>
    <col min="15" max="15" width="13" style="20" customWidth="1"/>
    <col min="16" max="16" width="6.7109375" style="20" customWidth="1"/>
    <col min="17" max="16384" width="9.140625" style="20"/>
  </cols>
  <sheetData>
    <row r="1" spans="1:15" ht="7.5" customHeight="1"/>
    <row r="2" spans="1:15" ht="21.75" customHeight="1">
      <c r="A2" s="642" t="s">
        <v>129</v>
      </c>
      <c r="B2" s="642"/>
      <c r="C2" s="642"/>
      <c r="D2" s="642"/>
      <c r="E2" s="642"/>
      <c r="F2" s="642"/>
      <c r="G2" s="642"/>
      <c r="H2" s="642"/>
      <c r="I2" s="642"/>
      <c r="J2" s="642"/>
      <c r="K2" s="642"/>
      <c r="L2" s="642"/>
      <c r="M2" s="642"/>
      <c r="N2" s="642"/>
      <c r="O2" s="642"/>
    </row>
    <row r="3" spans="1:15" ht="12.75" customHeight="1">
      <c r="A3" s="658" t="s">
        <v>5</v>
      </c>
      <c r="B3" s="652" t="s">
        <v>56</v>
      </c>
      <c r="C3" s="643" t="s">
        <v>24</v>
      </c>
      <c r="D3" s="643" t="s">
        <v>125</v>
      </c>
      <c r="E3" s="652" t="s">
        <v>57</v>
      </c>
      <c r="F3" s="652" t="s">
        <v>58</v>
      </c>
      <c r="G3" s="652" t="s">
        <v>59</v>
      </c>
      <c r="H3" s="652" t="s">
        <v>60</v>
      </c>
      <c r="I3" s="652" t="s">
        <v>72</v>
      </c>
      <c r="J3" s="652" t="s">
        <v>18</v>
      </c>
      <c r="K3" s="652" t="s">
        <v>105</v>
      </c>
      <c r="L3" s="652" t="s">
        <v>97</v>
      </c>
      <c r="M3" s="654" t="s">
        <v>98</v>
      </c>
      <c r="N3" s="655"/>
      <c r="O3" s="643" t="s">
        <v>213</v>
      </c>
    </row>
    <row r="4" spans="1:15" s="21" customFormat="1" ht="24" customHeight="1">
      <c r="A4" s="658"/>
      <c r="B4" s="652"/>
      <c r="C4" s="644"/>
      <c r="D4" s="644"/>
      <c r="E4" s="652"/>
      <c r="F4" s="652"/>
      <c r="G4" s="652"/>
      <c r="H4" s="652"/>
      <c r="I4" s="652"/>
      <c r="J4" s="652"/>
      <c r="K4" s="652"/>
      <c r="L4" s="652"/>
      <c r="M4" s="656"/>
      <c r="N4" s="657"/>
      <c r="O4" s="644"/>
    </row>
    <row r="5" spans="1:15" s="21" customFormat="1" ht="34.5" customHeight="1">
      <c r="A5" s="658"/>
      <c r="B5" s="652"/>
      <c r="C5" s="645"/>
      <c r="D5" s="645"/>
      <c r="E5" s="652"/>
      <c r="F5" s="652"/>
      <c r="G5" s="652"/>
      <c r="H5" s="652"/>
      <c r="I5" s="652"/>
      <c r="J5" s="652"/>
      <c r="K5" s="652"/>
      <c r="L5" s="652"/>
      <c r="M5" s="352" t="s">
        <v>19</v>
      </c>
      <c r="N5" s="352" t="s">
        <v>169</v>
      </c>
      <c r="O5" s="645"/>
    </row>
    <row r="6" spans="1:15" s="22" customFormat="1">
      <c r="A6" s="6"/>
      <c r="B6" s="98">
        <v>1</v>
      </c>
      <c r="C6" s="98">
        <v>2</v>
      </c>
      <c r="D6" s="98">
        <v>3</v>
      </c>
      <c r="E6" s="98">
        <v>4</v>
      </c>
      <c r="F6" s="98">
        <v>5</v>
      </c>
      <c r="G6" s="98">
        <v>6</v>
      </c>
      <c r="H6" s="98">
        <v>7</v>
      </c>
      <c r="I6" s="98">
        <v>8</v>
      </c>
      <c r="J6" s="98">
        <v>9</v>
      </c>
      <c r="K6" s="98">
        <v>10</v>
      </c>
      <c r="L6" s="98">
        <v>11</v>
      </c>
      <c r="M6" s="98">
        <v>12</v>
      </c>
      <c r="N6" s="98">
        <v>13</v>
      </c>
      <c r="O6" s="98">
        <v>14</v>
      </c>
    </row>
    <row r="7" spans="1:15" ht="17.100000000000001" customHeight="1">
      <c r="A7" s="115">
        <v>1</v>
      </c>
      <c r="B7" s="7"/>
      <c r="C7" s="7"/>
      <c r="D7" s="7"/>
      <c r="E7" s="8"/>
      <c r="F7" s="9"/>
      <c r="G7" s="7"/>
      <c r="H7" s="7"/>
      <c r="I7" s="7"/>
      <c r="J7" s="8"/>
      <c r="K7" s="7"/>
      <c r="L7" s="149"/>
      <c r="M7" s="149"/>
      <c r="N7" s="149"/>
      <c r="O7" s="440"/>
    </row>
    <row r="8" spans="1:15" ht="17.100000000000001" customHeight="1">
      <c r="A8" s="115">
        <v>2</v>
      </c>
      <c r="B8" s="7"/>
      <c r="C8" s="7"/>
      <c r="D8" s="7"/>
      <c r="E8" s="8"/>
      <c r="F8" s="9"/>
      <c r="G8" s="7"/>
      <c r="H8" s="7"/>
      <c r="I8" s="7"/>
      <c r="J8" s="8"/>
      <c r="K8" s="7"/>
      <c r="L8" s="149"/>
      <c r="M8" s="149"/>
      <c r="N8" s="149"/>
      <c r="O8" s="440"/>
    </row>
    <row r="9" spans="1:15" ht="17.100000000000001" customHeight="1">
      <c r="A9" s="115">
        <v>3</v>
      </c>
      <c r="B9" s="7"/>
      <c r="C9" s="7"/>
      <c r="D9" s="7"/>
      <c r="E9" s="8"/>
      <c r="F9" s="9"/>
      <c r="G9" s="7"/>
      <c r="H9" s="7"/>
      <c r="I9" s="7"/>
      <c r="J9" s="8"/>
      <c r="K9" s="7"/>
      <c r="L9" s="149"/>
      <c r="M9" s="149"/>
      <c r="N9" s="149"/>
      <c r="O9" s="440"/>
    </row>
    <row r="10" spans="1:15" ht="17.100000000000001" customHeight="1">
      <c r="A10" s="115">
        <v>4</v>
      </c>
      <c r="B10" s="7"/>
      <c r="C10" s="7"/>
      <c r="D10" s="7"/>
      <c r="E10" s="8"/>
      <c r="F10" s="9"/>
      <c r="G10" s="7"/>
      <c r="H10" s="7"/>
      <c r="I10" s="7"/>
      <c r="J10" s="8"/>
      <c r="K10" s="7"/>
      <c r="L10" s="149"/>
      <c r="M10" s="149"/>
      <c r="N10" s="149"/>
      <c r="O10" s="440"/>
    </row>
    <row r="11" spans="1:15" ht="17.100000000000001" customHeight="1">
      <c r="A11" s="115">
        <v>5</v>
      </c>
      <c r="B11" s="7"/>
      <c r="C11" s="7"/>
      <c r="D11" s="7"/>
      <c r="E11" s="8"/>
      <c r="F11" s="9"/>
      <c r="G11" s="7"/>
      <c r="H11" s="7"/>
      <c r="I11" s="7"/>
      <c r="J11" s="8"/>
      <c r="K11" s="7"/>
      <c r="L11" s="149"/>
      <c r="M11" s="149"/>
      <c r="N11" s="149"/>
      <c r="O11" s="440"/>
    </row>
    <row r="12" spans="1:15" ht="17.100000000000001" customHeight="1">
      <c r="A12" s="115">
        <v>6</v>
      </c>
      <c r="B12" s="7"/>
      <c r="C12" s="7"/>
      <c r="D12" s="7"/>
      <c r="E12" s="8"/>
      <c r="F12" s="9"/>
      <c r="G12" s="7"/>
      <c r="H12" s="7"/>
      <c r="I12" s="7"/>
      <c r="J12" s="8"/>
      <c r="K12" s="7"/>
      <c r="L12" s="149"/>
      <c r="M12" s="149"/>
      <c r="N12" s="149"/>
      <c r="O12" s="440"/>
    </row>
    <row r="13" spans="1:15" ht="17.100000000000001" customHeight="1">
      <c r="A13" s="115">
        <v>7</v>
      </c>
      <c r="B13" s="7"/>
      <c r="C13" s="7"/>
      <c r="D13" s="7"/>
      <c r="E13" s="8"/>
      <c r="F13" s="9"/>
      <c r="G13" s="7"/>
      <c r="H13" s="7"/>
      <c r="I13" s="7"/>
      <c r="J13" s="8"/>
      <c r="K13" s="7"/>
      <c r="L13" s="149"/>
      <c r="M13" s="149"/>
      <c r="N13" s="149"/>
      <c r="O13" s="440"/>
    </row>
    <row r="14" spans="1:15" ht="17.100000000000001" customHeight="1">
      <c r="A14" s="115">
        <v>8</v>
      </c>
      <c r="B14" s="7"/>
      <c r="C14" s="7"/>
      <c r="D14" s="7"/>
      <c r="E14" s="8"/>
      <c r="F14" s="9"/>
      <c r="G14" s="7"/>
      <c r="H14" s="7"/>
      <c r="I14" s="7"/>
      <c r="J14" s="8"/>
      <c r="K14" s="7"/>
      <c r="L14" s="149"/>
      <c r="M14" s="149"/>
      <c r="N14" s="149"/>
      <c r="O14" s="440"/>
    </row>
    <row r="15" spans="1:15" ht="17.100000000000001" customHeight="1">
      <c r="A15" s="115">
        <v>9</v>
      </c>
      <c r="B15" s="7"/>
      <c r="C15" s="7"/>
      <c r="D15" s="7"/>
      <c r="E15" s="8"/>
      <c r="F15" s="9"/>
      <c r="G15" s="7"/>
      <c r="H15" s="7"/>
      <c r="I15" s="7"/>
      <c r="J15" s="8"/>
      <c r="K15" s="7"/>
      <c r="L15" s="149"/>
      <c r="M15" s="149"/>
      <c r="N15" s="149"/>
      <c r="O15" s="440"/>
    </row>
    <row r="16" spans="1:15" ht="17.100000000000001" customHeight="1">
      <c r="A16" s="115">
        <v>10</v>
      </c>
      <c r="B16" s="7"/>
      <c r="C16" s="7"/>
      <c r="D16" s="7"/>
      <c r="E16" s="8"/>
      <c r="F16" s="9"/>
      <c r="G16" s="7"/>
      <c r="H16" s="7"/>
      <c r="I16" s="7"/>
      <c r="J16" s="8"/>
      <c r="K16" s="7"/>
      <c r="L16" s="149"/>
      <c r="M16" s="149"/>
      <c r="N16" s="149"/>
      <c r="O16" s="440"/>
    </row>
    <row r="17" spans="1:17" ht="17.100000000000001" customHeight="1">
      <c r="A17" s="115">
        <v>11</v>
      </c>
      <c r="B17" s="7"/>
      <c r="C17" s="7"/>
      <c r="D17" s="7"/>
      <c r="E17" s="8"/>
      <c r="F17" s="9"/>
      <c r="G17" s="7"/>
      <c r="H17" s="7"/>
      <c r="I17" s="7"/>
      <c r="J17" s="8"/>
      <c r="K17" s="7"/>
      <c r="L17" s="149"/>
      <c r="M17" s="149"/>
      <c r="N17" s="149"/>
      <c r="O17" s="440"/>
    </row>
    <row r="18" spans="1:17" ht="17.100000000000001" customHeight="1">
      <c r="A18" s="115">
        <v>12</v>
      </c>
      <c r="B18" s="7"/>
      <c r="C18" s="7"/>
      <c r="D18" s="7"/>
      <c r="E18" s="8"/>
      <c r="F18" s="9"/>
      <c r="G18" s="7"/>
      <c r="H18" s="7"/>
      <c r="I18" s="7"/>
      <c r="J18" s="8"/>
      <c r="K18" s="7"/>
      <c r="L18" s="149"/>
      <c r="M18" s="149"/>
      <c r="N18" s="149"/>
      <c r="O18" s="440"/>
    </row>
    <row r="19" spans="1:17" ht="17.100000000000001" customHeight="1">
      <c r="A19" s="115">
        <v>13</v>
      </c>
      <c r="B19" s="7"/>
      <c r="C19" s="7"/>
      <c r="D19" s="7"/>
      <c r="E19" s="8"/>
      <c r="F19" s="9"/>
      <c r="G19" s="7"/>
      <c r="H19" s="7"/>
      <c r="I19" s="7"/>
      <c r="J19" s="8"/>
      <c r="K19" s="7"/>
      <c r="L19" s="149"/>
      <c r="M19" s="149"/>
      <c r="N19" s="149"/>
      <c r="O19" s="440"/>
    </row>
    <row r="20" spans="1:17" ht="17.100000000000001" customHeight="1">
      <c r="A20" s="115">
        <v>14</v>
      </c>
      <c r="B20" s="7"/>
      <c r="C20" s="117"/>
      <c r="D20" s="7"/>
      <c r="E20" s="8"/>
      <c r="F20" s="9"/>
      <c r="G20" s="7"/>
      <c r="H20" s="7"/>
      <c r="I20" s="7"/>
      <c r="J20" s="8"/>
      <c r="K20" s="7"/>
      <c r="L20" s="149"/>
      <c r="M20" s="149"/>
      <c r="N20" s="149"/>
      <c r="O20" s="440"/>
    </row>
    <row r="21" spans="1:17" ht="17.100000000000001" customHeight="1">
      <c r="A21" s="115">
        <v>15</v>
      </c>
      <c r="B21" s="7"/>
      <c r="C21" s="117"/>
      <c r="D21" s="7"/>
      <c r="E21" s="8"/>
      <c r="F21" s="9"/>
      <c r="G21" s="7"/>
      <c r="H21" s="7"/>
      <c r="I21" s="7"/>
      <c r="J21" s="8"/>
      <c r="K21" s="7"/>
      <c r="L21" s="149"/>
      <c r="M21" s="149"/>
      <c r="N21" s="149"/>
      <c r="O21" s="440"/>
    </row>
    <row r="22" spans="1:17" ht="17.100000000000001" customHeight="1">
      <c r="A22" s="115">
        <v>16</v>
      </c>
      <c r="B22" s="7"/>
      <c r="C22" s="117"/>
      <c r="D22" s="7"/>
      <c r="E22" s="8"/>
      <c r="F22" s="9"/>
      <c r="G22" s="7"/>
      <c r="H22" s="7"/>
      <c r="I22" s="7"/>
      <c r="J22" s="8"/>
      <c r="K22" s="7"/>
      <c r="L22" s="149"/>
      <c r="M22" s="149"/>
      <c r="N22" s="149"/>
      <c r="O22" s="440"/>
    </row>
    <row r="23" spans="1:17" s="116" customFormat="1" ht="17.100000000000001" customHeight="1">
      <c r="A23" s="115">
        <v>17</v>
      </c>
      <c r="B23" s="7"/>
      <c r="C23" s="7"/>
      <c r="D23" s="7"/>
      <c r="E23" s="8"/>
      <c r="F23" s="9"/>
      <c r="G23" s="7"/>
      <c r="H23" s="7"/>
      <c r="I23" s="7"/>
      <c r="J23" s="8"/>
      <c r="K23" s="7"/>
      <c r="L23" s="149"/>
      <c r="M23" s="149"/>
      <c r="N23" s="149"/>
      <c r="O23" s="440"/>
      <c r="Q23" s="456"/>
    </row>
    <row r="24" spans="1:17" ht="22.5" customHeight="1">
      <c r="A24" s="399"/>
      <c r="B24" s="4"/>
      <c r="C24" s="4"/>
      <c r="D24" s="4"/>
      <c r="E24" s="4"/>
      <c r="F24" s="4"/>
      <c r="G24" s="4"/>
      <c r="H24" s="648" t="s">
        <v>243</v>
      </c>
      <c r="I24" s="649"/>
      <c r="J24" s="649"/>
      <c r="K24" s="650"/>
      <c r="L24" s="461">
        <f ca="1">SUM(L7:OFFSET(Razem_V_WF,-1,4))</f>
        <v>0</v>
      </c>
      <c r="M24" s="461">
        <f ca="1">SUM(M7:OFFSET(Razem_V_WF,-1,5))</f>
        <v>0</v>
      </c>
      <c r="N24" s="461">
        <f ca="1">SUM(N7:OFFSET(Razem_V_WF,-1,6))</f>
        <v>0</v>
      </c>
      <c r="O24" s="99"/>
      <c r="Q24" s="460" t="s">
        <v>464</v>
      </c>
    </row>
    <row r="25" spans="1:17" ht="21" customHeight="1">
      <c r="A25" s="399"/>
      <c r="B25" s="4"/>
      <c r="C25" s="4"/>
      <c r="D25" s="4"/>
      <c r="E25" s="4"/>
      <c r="F25" s="4"/>
      <c r="G25" s="4"/>
      <c r="H25" s="646" t="s">
        <v>197</v>
      </c>
      <c r="I25" s="647"/>
      <c r="J25" s="647"/>
      <c r="K25" s="441" t="s">
        <v>3</v>
      </c>
      <c r="L25" s="461">
        <f ca="1">IF(K25&gt;0,SUMIF($O$7:OFFSET(Razem_V_WF,-1,7),$K25,L$7:OFFSET(Razem_V_WF,-1,4)),0)</f>
        <v>0</v>
      </c>
      <c r="M25" s="461">
        <f ca="1">IF(L25&gt;0,SUMIF($O$7:OFFSET(Razem_V_WF,-1,7),$K25,M$7:OFFSET(Razem_V_WF,-1,5)),0)</f>
        <v>0</v>
      </c>
      <c r="N25" s="461">
        <f ca="1">IF(M25&gt;0,SUMIF($O$7:OFFSET(Razem_V_WF,-1,7),$K25,N$7:OFFSET(Razem_V_WF,-1,6)),0)</f>
        <v>0</v>
      </c>
      <c r="O25" s="99"/>
      <c r="Q25" s="459" t="s">
        <v>466</v>
      </c>
    </row>
    <row r="26" spans="1:17" ht="21" customHeight="1">
      <c r="A26" s="399"/>
      <c r="B26" s="4"/>
      <c r="C26" s="4"/>
      <c r="D26" s="4"/>
      <c r="E26" s="4"/>
      <c r="F26" s="4"/>
      <c r="G26" s="4"/>
      <c r="H26" s="646" t="s">
        <v>197</v>
      </c>
      <c r="I26" s="647"/>
      <c r="J26" s="647"/>
      <c r="K26" s="441" t="s">
        <v>3</v>
      </c>
      <c r="L26" s="461">
        <f ca="1">IF(K26&gt;0,SUMIF($O$7:OFFSET(Razem_V_WF,-1,7),$K26,L$7:OFFSET(Razem_V_WF,-1,4)),0)</f>
        <v>0</v>
      </c>
      <c r="M26" s="461">
        <f ca="1">IF(L26&gt;0,SUMIF($O$7:OFFSET(Razem_V_WF,-1,7),$K26,M$7:OFFSET(Razem_V_WF,-1,5)),0)</f>
        <v>0</v>
      </c>
      <c r="N26" s="461">
        <f ca="1">IF(M26&gt;0,SUMIF($O$7:OFFSET(Razem_V_WF,-1,7),$K26,N$7:OFFSET(Razem_V_WF,-1,6)),0)</f>
        <v>0</v>
      </c>
      <c r="O26" s="99"/>
      <c r="Q26" s="455"/>
    </row>
    <row r="27" spans="1:17" s="116" customFormat="1" ht="21.75" customHeight="1">
      <c r="A27" s="400"/>
      <c r="B27" s="334"/>
      <c r="C27" s="334"/>
      <c r="D27" s="334"/>
      <c r="E27" s="334"/>
      <c r="F27" s="334"/>
      <c r="G27" s="334"/>
      <c r="H27" s="613" t="s">
        <v>197</v>
      </c>
      <c r="I27" s="614"/>
      <c r="J27" s="614"/>
      <c r="K27" s="441" t="s">
        <v>3</v>
      </c>
      <c r="L27" s="461">
        <f ca="1">IF(K27&gt;0,SUMIF($O$7:OFFSET(Razem_V_WF,-1,7),$K27,L$7:OFFSET(Razem_V_WF,-1,4)),0)</f>
        <v>0</v>
      </c>
      <c r="M27" s="461">
        <f ca="1">IF(L27&gt;0,SUMIF($O$7:OFFSET(Razem_V_WF,-1,7),$K27,M$7:OFFSET(Razem_V_WF,-1,5)),0)</f>
        <v>0</v>
      </c>
      <c r="N27" s="461">
        <f ca="1">IF(M27&gt;0,SUMIF($O$7:OFFSET(Razem_V_WF,-1,7),$K27,N$7:OFFSET(Razem_V_WF,-1,6)),0)</f>
        <v>0</v>
      </c>
      <c r="O27" s="401"/>
      <c r="Q27" s="455"/>
    </row>
    <row r="28" spans="1:17" ht="14.25" customHeight="1">
      <c r="A28" s="399"/>
      <c r="B28" s="4"/>
      <c r="C28" s="4"/>
      <c r="D28" s="4"/>
      <c r="E28" s="4"/>
      <c r="F28" s="4"/>
      <c r="G28" s="4"/>
      <c r="H28" s="4"/>
      <c r="I28" s="97"/>
      <c r="J28" s="97"/>
      <c r="K28" s="97"/>
      <c r="L28" s="99"/>
      <c r="M28" s="99"/>
      <c r="N28" s="99"/>
      <c r="O28" s="99"/>
      <c r="Q28" s="460" t="s">
        <v>464</v>
      </c>
    </row>
    <row r="29" spans="1:17" ht="14.25" customHeight="1">
      <c r="A29" s="653" t="s">
        <v>99</v>
      </c>
      <c r="B29" s="653"/>
      <c r="C29" s="653"/>
      <c r="D29" s="653"/>
      <c r="E29" s="653"/>
      <c r="F29" s="653"/>
      <c r="G29" s="653"/>
      <c r="H29" s="653"/>
      <c r="I29" s="653"/>
      <c r="J29" s="653"/>
      <c r="K29" s="653"/>
      <c r="L29" s="653"/>
      <c r="M29" s="653"/>
      <c r="N29" s="653"/>
      <c r="Q29" s="459" t="s">
        <v>466</v>
      </c>
    </row>
    <row r="30" spans="1:17">
      <c r="A30" s="651" t="s">
        <v>100</v>
      </c>
      <c r="B30" s="651"/>
      <c r="C30" s="651"/>
      <c r="D30" s="651"/>
      <c r="E30" s="651"/>
      <c r="F30" s="651"/>
      <c r="G30" s="651"/>
      <c r="H30" s="651"/>
      <c r="I30" s="651"/>
      <c r="J30" s="651"/>
      <c r="K30" s="651"/>
      <c r="L30" s="651"/>
      <c r="M30" s="651"/>
      <c r="N30" s="651"/>
      <c r="Q30" s="455"/>
    </row>
    <row r="31" spans="1:17">
      <c r="A31" s="399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Q31" s="455"/>
    </row>
    <row r="32" spans="1:17">
      <c r="Q32" s="455"/>
    </row>
  </sheetData>
  <sheetProtection algorithmName="SHA-512" hashValue="xJe4RZIZnadNQj7ywQeyPaNYKtrlb12UzlmlFWaJNBQvtOpfXL0BZxS1uzIl5EWltq1nLTfYmFuaQaQk2dm/Rw==" saltValue="lA8qC6H/Jz7BehyRpN0WFA==" spinCount="100000" sheet="1" objects="1" scenarios="1" formatCells="0" formatColumns="0" formatRows="0" insertRows="0" insertHyperlinks="0" deleteRows="0"/>
  <mergeCells count="21">
    <mergeCell ref="A30:N30"/>
    <mergeCell ref="I3:I5"/>
    <mergeCell ref="J3:J5"/>
    <mergeCell ref="K3:K5"/>
    <mergeCell ref="L3:L5"/>
    <mergeCell ref="A29:N29"/>
    <mergeCell ref="M3:N4"/>
    <mergeCell ref="A3:A5"/>
    <mergeCell ref="B3:B5"/>
    <mergeCell ref="C3:C5"/>
    <mergeCell ref="D3:D5"/>
    <mergeCell ref="E3:E5"/>
    <mergeCell ref="G3:G5"/>
    <mergeCell ref="F3:F5"/>
    <mergeCell ref="H3:H5"/>
    <mergeCell ref="H27:J27"/>
    <mergeCell ref="A2:O2"/>
    <mergeCell ref="O3:O5"/>
    <mergeCell ref="H25:J25"/>
    <mergeCell ref="H24:K24"/>
    <mergeCell ref="H26:J26"/>
  </mergeCells>
  <dataValidations xWindow="1182" yWindow="594" count="8">
    <dataValidation type="list" allowBlank="1" showDropDown="1" showInputMessage="1" showErrorMessage="1" sqref="K7:K23">
      <formula1>"G,P,K"</formula1>
    </dataValidation>
    <dataValidation type="decimal" operator="greaterThanOrEqual" allowBlank="1" showInputMessage="1" showErrorMessage="1" errorTitle="Błąd!" error="W tym polu można wpisać tylko liczbę - równą lub większą od 0" sqref="L7:N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L24:N27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sqref="O7:O23 K25:K27">
      <formula1>0</formula1>
    </dataValidation>
    <dataValidation allowBlank="1" showInputMessage="1" showErrorMessage="1" promptTitle="Uwaga! Aby dodać wiersz..." prompt="...należy kliknąć w numer wiersza znajdujący się PONIŻEJ tabeli (lub części tabeli), do której dodawany jest wiersz! (w tym konkretnym przypadku w numer 77, jak wskazuje zielona strzałka)" sqref="Q23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4), a następnie (z menu, które się wyświetli) wybrać polecenie &quot;Wstaw&quot;." sqref="Q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5 Q29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, a następnie (z menu, które się wyświetli) wybrać polecenie &quot;Wstaw&quot;." sqref="Q2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showGridLines="0" view="pageBreakPreview" zoomScale="110" zoomScaleNormal="100" zoomScaleSheetLayoutView="110" zoomScalePageLayoutView="90" workbookViewId="0">
      <selection sqref="A1:F1"/>
    </sheetView>
  </sheetViews>
  <sheetFormatPr defaultRowHeight="12.75"/>
  <cols>
    <col min="1" max="1" width="5" style="144" customWidth="1"/>
    <col min="2" max="2" width="35.28515625" style="101" customWidth="1"/>
    <col min="3" max="4" width="8.7109375" style="21" customWidth="1"/>
    <col min="5" max="5" width="9.5703125" style="21" customWidth="1"/>
    <col min="6" max="8" width="10.28515625" style="145" customWidth="1"/>
    <col min="9" max="11" width="10.28515625" style="146" customWidth="1"/>
    <col min="12" max="12" width="12.7109375" style="144" customWidth="1"/>
    <col min="13" max="13" width="12.42578125" style="370" customWidth="1"/>
    <col min="14" max="14" width="6.7109375" style="144" customWidth="1"/>
    <col min="15" max="15" width="9.140625" style="144" customWidth="1"/>
    <col min="16" max="16384" width="9.140625" style="144"/>
  </cols>
  <sheetData>
    <row r="1" spans="1:15" s="124" customFormat="1" ht="11.25" customHeight="1">
      <c r="A1" s="689" t="s">
        <v>251</v>
      </c>
      <c r="B1" s="690"/>
      <c r="C1" s="690"/>
      <c r="D1" s="690"/>
      <c r="E1" s="690"/>
      <c r="F1" s="691"/>
      <c r="G1" s="692" t="s">
        <v>79</v>
      </c>
      <c r="H1" s="693"/>
      <c r="I1" s="693"/>
      <c r="J1" s="693"/>
      <c r="K1" s="693"/>
      <c r="L1" s="694"/>
      <c r="M1" s="368"/>
    </row>
    <row r="2" spans="1:15" s="125" customFormat="1" ht="9" customHeight="1">
      <c r="A2" s="695" t="s">
        <v>5</v>
      </c>
      <c r="B2" s="696" t="s">
        <v>29</v>
      </c>
      <c r="C2" s="698" t="s">
        <v>30</v>
      </c>
      <c r="D2" s="698" t="s">
        <v>31</v>
      </c>
      <c r="E2" s="698" t="s">
        <v>32</v>
      </c>
      <c r="F2" s="701" t="s">
        <v>126</v>
      </c>
      <c r="G2" s="702"/>
      <c r="H2" s="703"/>
      <c r="I2" s="701" t="s">
        <v>127</v>
      </c>
      <c r="J2" s="702"/>
      <c r="K2" s="703"/>
      <c r="L2" s="707" t="s">
        <v>33</v>
      </c>
      <c r="M2" s="673" t="s">
        <v>192</v>
      </c>
    </row>
    <row r="3" spans="1:15" s="125" customFormat="1" ht="12" customHeight="1">
      <c r="A3" s="695"/>
      <c r="B3" s="697"/>
      <c r="C3" s="699"/>
      <c r="D3" s="699"/>
      <c r="E3" s="699"/>
      <c r="F3" s="704"/>
      <c r="G3" s="705"/>
      <c r="H3" s="706"/>
      <c r="I3" s="704"/>
      <c r="J3" s="705"/>
      <c r="K3" s="706"/>
      <c r="L3" s="708"/>
      <c r="M3" s="674"/>
    </row>
    <row r="4" spans="1:15" s="125" customFormat="1" ht="12.75" customHeight="1">
      <c r="A4" s="695"/>
      <c r="B4" s="697"/>
      <c r="C4" s="699"/>
      <c r="D4" s="699"/>
      <c r="E4" s="699"/>
      <c r="F4" s="676" t="s">
        <v>34</v>
      </c>
      <c r="G4" s="677" t="s">
        <v>73</v>
      </c>
      <c r="H4" s="677" t="s">
        <v>170</v>
      </c>
      <c r="I4" s="676" t="s">
        <v>34</v>
      </c>
      <c r="J4" s="677" t="s">
        <v>73</v>
      </c>
      <c r="K4" s="677" t="s">
        <v>170</v>
      </c>
      <c r="L4" s="708"/>
      <c r="M4" s="674"/>
    </row>
    <row r="5" spans="1:15" s="125" customFormat="1" ht="21" customHeight="1">
      <c r="A5" s="695"/>
      <c r="B5" s="697"/>
      <c r="C5" s="700"/>
      <c r="D5" s="700"/>
      <c r="E5" s="700"/>
      <c r="F5" s="676"/>
      <c r="G5" s="677"/>
      <c r="H5" s="677"/>
      <c r="I5" s="676"/>
      <c r="J5" s="677"/>
      <c r="K5" s="677"/>
      <c r="L5" s="709"/>
      <c r="M5" s="675"/>
    </row>
    <row r="6" spans="1:15" s="125" customFormat="1" ht="7.5" customHeight="1">
      <c r="A6" s="126"/>
      <c r="B6" s="100">
        <v>1</v>
      </c>
      <c r="C6" s="100">
        <v>2</v>
      </c>
      <c r="D6" s="88">
        <v>3</v>
      </c>
      <c r="E6" s="100">
        <v>4</v>
      </c>
      <c r="F6" s="200">
        <v>5</v>
      </c>
      <c r="G6" s="199">
        <v>6</v>
      </c>
      <c r="H6" s="199">
        <v>7</v>
      </c>
      <c r="I6" s="199">
        <v>8</v>
      </c>
      <c r="J6" s="200">
        <v>9</v>
      </c>
      <c r="K6" s="199">
        <v>10</v>
      </c>
      <c r="L6" s="88">
        <v>11</v>
      </c>
      <c r="M6" s="369">
        <v>12</v>
      </c>
    </row>
    <row r="7" spans="1:15" s="125" customFormat="1" ht="9" customHeight="1">
      <c r="A7" s="122" t="s">
        <v>172</v>
      </c>
      <c r="B7" s="678" t="s">
        <v>428</v>
      </c>
      <c r="C7" s="679"/>
      <c r="D7" s="679"/>
      <c r="E7" s="679"/>
      <c r="F7" s="679"/>
      <c r="G7" s="679"/>
      <c r="H7" s="679"/>
      <c r="I7" s="679"/>
      <c r="J7" s="679"/>
      <c r="K7" s="679"/>
      <c r="L7" s="679"/>
      <c r="M7" s="680"/>
    </row>
    <row r="8" spans="1:15" s="127" customFormat="1" ht="11.1" customHeight="1">
      <c r="A8" s="438" t="s">
        <v>49</v>
      </c>
      <c r="B8" s="685"/>
      <c r="C8" s="685"/>
      <c r="D8" s="685"/>
      <c r="E8" s="685"/>
      <c r="F8" s="685"/>
      <c r="G8" s="685"/>
      <c r="H8" s="685"/>
      <c r="I8" s="685"/>
      <c r="J8" s="685"/>
      <c r="K8" s="685"/>
      <c r="L8" s="685"/>
      <c r="M8" s="686"/>
    </row>
    <row r="9" spans="1:15" s="125" customFormat="1" ht="9.9499999999999993" customHeight="1">
      <c r="A9" s="131" t="s">
        <v>50</v>
      </c>
      <c r="B9" s="128"/>
      <c r="C9" s="129"/>
      <c r="D9" s="371"/>
      <c r="E9" s="371"/>
      <c r="F9" s="148"/>
      <c r="G9" s="148"/>
      <c r="H9" s="148"/>
      <c r="I9" s="148"/>
      <c r="J9" s="148"/>
      <c r="K9" s="148"/>
      <c r="L9" s="130"/>
      <c r="M9" s="444"/>
    </row>
    <row r="10" spans="1:15" s="125" customFormat="1" ht="9.9499999999999993" customHeight="1">
      <c r="A10" s="134" t="s">
        <v>139</v>
      </c>
      <c r="B10" s="132"/>
      <c r="C10" s="123"/>
      <c r="D10" s="371"/>
      <c r="E10" s="371"/>
      <c r="F10" s="147"/>
      <c r="G10" s="148"/>
      <c r="H10" s="147"/>
      <c r="I10" s="148"/>
      <c r="J10" s="147"/>
      <c r="K10" s="148"/>
      <c r="L10" s="133"/>
      <c r="M10" s="445"/>
    </row>
    <row r="11" spans="1:15" s="135" customFormat="1" ht="9.9499999999999993" customHeight="1">
      <c r="A11" s="134" t="s">
        <v>3</v>
      </c>
      <c r="B11" s="132"/>
      <c r="C11" s="123"/>
      <c r="D11" s="371"/>
      <c r="E11" s="371"/>
      <c r="F11" s="147"/>
      <c r="G11" s="148"/>
      <c r="H11" s="147"/>
      <c r="I11" s="148"/>
      <c r="J11" s="147"/>
      <c r="K11" s="148"/>
      <c r="L11" s="133"/>
      <c r="M11" s="445"/>
    </row>
    <row r="12" spans="1:15" s="125" customFormat="1" ht="11.1" customHeight="1">
      <c r="A12" s="372" t="s">
        <v>460</v>
      </c>
      <c r="B12" s="687" t="s">
        <v>461</v>
      </c>
      <c r="C12" s="687"/>
      <c r="D12" s="687"/>
      <c r="E12" s="688"/>
      <c r="F12" s="462">
        <f ca="1">SUM(F9:OFFSET(Suma_VI_A,-1,5))</f>
        <v>0</v>
      </c>
      <c r="G12" s="462">
        <f ca="1">SUM(G9:OFFSET(Suma_VI_A,-1,6))</f>
        <v>0</v>
      </c>
      <c r="H12" s="462">
        <f ca="1">SUM(H9:OFFSET(Suma_VI_A,-1,7))</f>
        <v>0</v>
      </c>
      <c r="I12" s="462">
        <f ca="1">SUM(I9:OFFSET(Suma_VI_A,-1,8))</f>
        <v>0</v>
      </c>
      <c r="J12" s="462">
        <f ca="1">SUM(J9:OFFSET(Suma_VI_A,-1,9))</f>
        <v>0</v>
      </c>
      <c r="K12" s="462">
        <f ca="1">SUM(K9:OFFSET(Suma_VI_A,-1,10))</f>
        <v>0</v>
      </c>
      <c r="L12" s="469"/>
      <c r="M12" s="468"/>
      <c r="O12" s="473" t="s">
        <v>464</v>
      </c>
    </row>
    <row r="13" spans="1:15" s="125" customFormat="1" ht="11.1" customHeight="1">
      <c r="A13" s="438" t="s">
        <v>51</v>
      </c>
      <c r="B13" s="684"/>
      <c r="C13" s="684"/>
      <c r="D13" s="684"/>
      <c r="E13" s="684"/>
      <c r="F13" s="684"/>
      <c r="G13" s="684"/>
      <c r="H13" s="684"/>
      <c r="I13" s="684"/>
      <c r="J13" s="684"/>
      <c r="K13" s="684"/>
      <c r="L13" s="684"/>
      <c r="M13" s="136"/>
      <c r="O13" s="459" t="s">
        <v>466</v>
      </c>
    </row>
    <row r="14" spans="1:15" s="125" customFormat="1" ht="9.9499999999999993" customHeight="1">
      <c r="A14" s="131" t="s">
        <v>50</v>
      </c>
      <c r="B14" s="137"/>
      <c r="C14" s="129"/>
      <c r="D14" s="371"/>
      <c r="E14" s="371"/>
      <c r="F14" s="148"/>
      <c r="G14" s="148"/>
      <c r="H14" s="148"/>
      <c r="I14" s="148"/>
      <c r="J14" s="148"/>
      <c r="K14" s="148"/>
      <c r="L14" s="130"/>
      <c r="M14" s="444"/>
      <c r="O14" s="455"/>
    </row>
    <row r="15" spans="1:15" s="125" customFormat="1" ht="9.9499999999999993" customHeight="1">
      <c r="A15" s="134" t="s">
        <v>139</v>
      </c>
      <c r="B15" s="132"/>
      <c r="C15" s="123"/>
      <c r="D15" s="371"/>
      <c r="E15" s="371"/>
      <c r="F15" s="147"/>
      <c r="G15" s="148"/>
      <c r="H15" s="147"/>
      <c r="I15" s="148"/>
      <c r="J15" s="147"/>
      <c r="K15" s="148"/>
      <c r="L15" s="133"/>
      <c r="M15" s="445"/>
      <c r="O15" s="455"/>
    </row>
    <row r="16" spans="1:15" s="135" customFormat="1" ht="9.9499999999999993" customHeight="1">
      <c r="A16" s="134" t="s">
        <v>3</v>
      </c>
      <c r="B16" s="132"/>
      <c r="C16" s="123"/>
      <c r="D16" s="371"/>
      <c r="E16" s="371"/>
      <c r="F16" s="147"/>
      <c r="G16" s="148"/>
      <c r="H16" s="147"/>
      <c r="I16" s="148"/>
      <c r="J16" s="147"/>
      <c r="K16" s="148"/>
      <c r="L16" s="130"/>
      <c r="M16" s="445"/>
      <c r="O16" s="455"/>
    </row>
    <row r="17" spans="1:15" s="127" customFormat="1" ht="11.1" customHeight="1">
      <c r="A17" s="373" t="s">
        <v>460</v>
      </c>
      <c r="B17" s="663" t="s">
        <v>462</v>
      </c>
      <c r="C17" s="663"/>
      <c r="D17" s="663"/>
      <c r="E17" s="664"/>
      <c r="F17" s="463">
        <f ca="1">SUM(F14:OFFSET(Suma_VI_B,-1,5))</f>
        <v>0</v>
      </c>
      <c r="G17" s="463">
        <f ca="1">SUM(G14:OFFSET(Suma_VI_B,-1,6))</f>
        <v>0</v>
      </c>
      <c r="H17" s="463">
        <f ca="1">SUM(H14:OFFSET(Suma_VI_B,-1,7))</f>
        <v>0</v>
      </c>
      <c r="I17" s="463">
        <f ca="1">SUM(I14:OFFSET(Suma_VI_B,-1,8))</f>
        <v>0</v>
      </c>
      <c r="J17" s="463">
        <f ca="1">SUM(J14:OFFSET(Suma_VI_B,-1,9))</f>
        <v>0</v>
      </c>
      <c r="K17" s="463">
        <f ca="1">SUM(K14:OFFSET(Suma_VI_B,-1,10))</f>
        <v>0</v>
      </c>
      <c r="L17" s="466"/>
      <c r="M17" s="468"/>
      <c r="O17" s="455"/>
    </row>
    <row r="18" spans="1:15" s="139" customFormat="1" ht="11.1" customHeight="1">
      <c r="A18" s="121" t="s">
        <v>52</v>
      </c>
      <c r="B18" s="663"/>
      <c r="C18" s="663"/>
      <c r="D18" s="663"/>
      <c r="E18" s="663"/>
      <c r="F18" s="663"/>
      <c r="G18" s="663"/>
      <c r="H18" s="663"/>
      <c r="I18" s="663"/>
      <c r="J18" s="663"/>
      <c r="K18" s="663"/>
      <c r="L18" s="663"/>
      <c r="M18" s="664"/>
      <c r="O18" s="455"/>
    </row>
    <row r="19" spans="1:15" s="139" customFormat="1" ht="9.9499999999999993" customHeight="1">
      <c r="A19" s="131" t="s">
        <v>50</v>
      </c>
      <c r="B19" s="138"/>
      <c r="C19" s="129"/>
      <c r="D19" s="371"/>
      <c r="E19" s="371"/>
      <c r="F19" s="148"/>
      <c r="G19" s="148"/>
      <c r="H19" s="148"/>
      <c r="I19" s="148"/>
      <c r="J19" s="148"/>
      <c r="K19" s="148"/>
      <c r="L19" s="130"/>
      <c r="M19" s="444"/>
      <c r="O19" s="455"/>
    </row>
    <row r="20" spans="1:15" s="139" customFormat="1" ht="9.9499999999999993" customHeight="1">
      <c r="A20" s="134" t="s">
        <v>139</v>
      </c>
      <c r="B20" s="119"/>
      <c r="C20" s="123"/>
      <c r="D20" s="371"/>
      <c r="E20" s="371"/>
      <c r="F20" s="147"/>
      <c r="G20" s="148"/>
      <c r="H20" s="147"/>
      <c r="I20" s="148"/>
      <c r="J20" s="147"/>
      <c r="K20" s="148"/>
      <c r="L20" s="133"/>
      <c r="M20" s="445"/>
      <c r="O20" s="455"/>
    </row>
    <row r="21" spans="1:15" s="139" customFormat="1" ht="9.9499999999999993" customHeight="1">
      <c r="A21" s="134" t="s">
        <v>3</v>
      </c>
      <c r="B21" s="119"/>
      <c r="C21" s="123"/>
      <c r="D21" s="371"/>
      <c r="E21" s="371"/>
      <c r="F21" s="147"/>
      <c r="G21" s="148"/>
      <c r="H21" s="147"/>
      <c r="I21" s="148"/>
      <c r="J21" s="147"/>
      <c r="K21" s="148"/>
      <c r="L21" s="133"/>
      <c r="M21" s="446"/>
      <c r="O21" s="455"/>
    </row>
    <row r="22" spans="1:15" s="139" customFormat="1" ht="11.1" customHeight="1">
      <c r="A22" s="438" t="s">
        <v>460</v>
      </c>
      <c r="B22" s="687" t="s">
        <v>463</v>
      </c>
      <c r="C22" s="687"/>
      <c r="D22" s="687"/>
      <c r="E22" s="688"/>
      <c r="F22" s="464">
        <f ca="1">SUM(F19:OFFSET(Suma_VI_C,-1,5))</f>
        <v>0</v>
      </c>
      <c r="G22" s="464">
        <f ca="1">SUM(G19:OFFSET(Suma_VI_C,-1,6))</f>
        <v>0</v>
      </c>
      <c r="H22" s="464">
        <f ca="1">SUM(H19:OFFSET(Suma_VI_C,-1,7))</f>
        <v>0</v>
      </c>
      <c r="I22" s="464">
        <f ca="1">SUM(I19:OFFSET(Suma_VI_C,-1,8))</f>
        <v>0</v>
      </c>
      <c r="J22" s="464">
        <f ca="1">SUM(J19:OFFSET(Suma_VI_C,-1,9))</f>
        <v>0</v>
      </c>
      <c r="K22" s="464">
        <f ca="1">SUM(K19:OFFSET(Suma_VI_C,-1,10))</f>
        <v>0</v>
      </c>
      <c r="L22" s="466"/>
      <c r="M22" s="468"/>
      <c r="O22" s="455"/>
    </row>
    <row r="23" spans="1:15" s="127" customFormat="1" ht="10.5" customHeight="1">
      <c r="A23" s="660" t="s">
        <v>220</v>
      </c>
      <c r="B23" s="661"/>
      <c r="C23" s="661"/>
      <c r="D23" s="661"/>
      <c r="E23" s="661"/>
      <c r="F23" s="464">
        <f ca="1">SUM(OFFSET(Suma_VI_A,0,5),OFFSET(Suma_VI_B,0,5),OFFSET(Suma_VI_C,0,5))</f>
        <v>0</v>
      </c>
      <c r="G23" s="464">
        <f ca="1">SUM(OFFSET(Suma_VI_A,0,6),OFFSET(Suma_VI_B,0,6),OFFSET(Suma_VI_C,0,6))</f>
        <v>0</v>
      </c>
      <c r="H23" s="464">
        <f ca="1">SUM(OFFSET(Suma_VI_A,0,7),OFFSET(Suma_VI_B,0,7),OFFSET(Suma_VI_C,0,7))</f>
        <v>0</v>
      </c>
      <c r="I23" s="464">
        <f ca="1">SUM(OFFSET(Suma_VI_A,0,8),OFFSET(Suma_VI_B,0,8),OFFSET(Suma_VI_C,0,8))</f>
        <v>0</v>
      </c>
      <c r="J23" s="464">
        <f ca="1">SUM(OFFSET(Suma_VI_A,0,9),OFFSET(Suma_VI_B,0,9),OFFSET(Suma_VI_C,0,9))</f>
        <v>0</v>
      </c>
      <c r="K23" s="464">
        <f ca="1">SUM(OFFSET(Suma_VI_A,0,10),OFFSET(Suma_VI_B,0,10),OFFSET(Suma_VI_C,0,10))</f>
        <v>0</v>
      </c>
      <c r="L23" s="466"/>
      <c r="M23" s="468"/>
      <c r="O23" s="455"/>
    </row>
    <row r="24" spans="1:15" s="127" customFormat="1" ht="9.75" customHeight="1">
      <c r="A24" s="346" t="s">
        <v>174</v>
      </c>
      <c r="B24" s="660" t="s">
        <v>173</v>
      </c>
      <c r="C24" s="661"/>
      <c r="D24" s="661"/>
      <c r="E24" s="661"/>
      <c r="F24" s="661"/>
      <c r="G24" s="661"/>
      <c r="H24" s="661"/>
      <c r="I24" s="661"/>
      <c r="J24" s="661"/>
      <c r="K24" s="661"/>
      <c r="L24" s="661"/>
      <c r="M24" s="662"/>
      <c r="O24" s="455"/>
    </row>
    <row r="25" spans="1:15" s="127" customFormat="1" ht="11.1" customHeight="1">
      <c r="A25" s="346" t="s">
        <v>101</v>
      </c>
      <c r="B25" s="660" t="s">
        <v>363</v>
      </c>
      <c r="C25" s="661"/>
      <c r="D25" s="661"/>
      <c r="E25" s="661"/>
      <c r="F25" s="661"/>
      <c r="G25" s="661"/>
      <c r="H25" s="661"/>
      <c r="I25" s="661"/>
      <c r="J25" s="661"/>
      <c r="K25" s="661"/>
      <c r="L25" s="661"/>
      <c r="M25" s="662"/>
      <c r="O25" s="455"/>
    </row>
    <row r="26" spans="1:15" s="127" customFormat="1" ht="9.9499999999999993" customHeight="1">
      <c r="A26" s="134" t="s">
        <v>50</v>
      </c>
      <c r="B26" s="119"/>
      <c r="C26" s="129"/>
      <c r="D26" s="371"/>
      <c r="E26" s="371"/>
      <c r="F26" s="148"/>
      <c r="G26" s="148"/>
      <c r="H26" s="148"/>
      <c r="I26" s="148"/>
      <c r="J26" s="148"/>
      <c r="K26" s="148"/>
      <c r="L26" s="133"/>
      <c r="M26" s="445"/>
      <c r="O26" s="455"/>
    </row>
    <row r="27" spans="1:15" s="127" customFormat="1" ht="9.9499999999999993" customHeight="1">
      <c r="A27" s="134" t="s">
        <v>139</v>
      </c>
      <c r="B27" s="119"/>
      <c r="C27" s="123"/>
      <c r="D27" s="371"/>
      <c r="E27" s="371"/>
      <c r="F27" s="147"/>
      <c r="G27" s="148"/>
      <c r="H27" s="147"/>
      <c r="I27" s="148"/>
      <c r="J27" s="147"/>
      <c r="K27" s="148"/>
      <c r="L27" s="133"/>
      <c r="M27" s="445"/>
      <c r="O27" s="455"/>
    </row>
    <row r="28" spans="1:15" s="139" customFormat="1" ht="9.9499999999999993" customHeight="1">
      <c r="A28" s="134" t="s">
        <v>3</v>
      </c>
      <c r="B28" s="119"/>
      <c r="C28" s="123"/>
      <c r="D28" s="371"/>
      <c r="E28" s="371"/>
      <c r="F28" s="147"/>
      <c r="G28" s="148"/>
      <c r="H28" s="147"/>
      <c r="I28" s="148"/>
      <c r="J28" s="147"/>
      <c r="K28" s="148"/>
      <c r="L28" s="133"/>
      <c r="M28" s="446"/>
      <c r="O28" s="455"/>
    </row>
    <row r="29" spans="1:15" s="127" customFormat="1" ht="11.1" customHeight="1">
      <c r="A29" s="660" t="s">
        <v>102</v>
      </c>
      <c r="B29" s="661"/>
      <c r="C29" s="661"/>
      <c r="D29" s="661"/>
      <c r="E29" s="662"/>
      <c r="F29" s="464">
        <f ca="1">SUM(F26:OFFSET(Suma_VI_II_I,-1,5))</f>
        <v>0</v>
      </c>
      <c r="G29" s="464">
        <f ca="1">SUM(G26:OFFSET(Suma_VI_II_I,-1,6))</f>
        <v>0</v>
      </c>
      <c r="H29" s="464">
        <f ca="1">SUM(H26:OFFSET(Suma_VI_II_I,-1,7))</f>
        <v>0</v>
      </c>
      <c r="I29" s="464">
        <f ca="1">SUM(I26:OFFSET(Suma_VI_II_I,-1,8))</f>
        <v>0</v>
      </c>
      <c r="J29" s="464">
        <f ca="1">SUM(J26:OFFSET(Suma_VI_II_I,-1,9))</f>
        <v>0</v>
      </c>
      <c r="K29" s="464">
        <f ca="1">SUM(K26:OFFSET(Suma_VI_II_I,-1,10))</f>
        <v>0</v>
      </c>
      <c r="L29" s="466"/>
      <c r="M29" s="468"/>
      <c r="O29" s="455"/>
    </row>
    <row r="30" spans="1:15" s="127" customFormat="1" ht="11.1" customHeight="1">
      <c r="A30" s="100" t="s">
        <v>55</v>
      </c>
      <c r="B30" s="660" t="s">
        <v>364</v>
      </c>
      <c r="C30" s="661"/>
      <c r="D30" s="661"/>
      <c r="E30" s="661"/>
      <c r="F30" s="681"/>
      <c r="G30" s="681"/>
      <c r="H30" s="681"/>
      <c r="I30" s="681"/>
      <c r="J30" s="681"/>
      <c r="K30" s="681"/>
      <c r="L30" s="682"/>
      <c r="M30" s="683"/>
      <c r="O30" s="455"/>
    </row>
    <row r="31" spans="1:15" s="127" customFormat="1" ht="9.9499999999999993" customHeight="1">
      <c r="A31" s="134" t="s">
        <v>50</v>
      </c>
      <c r="B31" s="140"/>
      <c r="C31" s="129"/>
      <c r="D31" s="371"/>
      <c r="E31" s="371"/>
      <c r="F31" s="147"/>
      <c r="G31" s="147"/>
      <c r="H31" s="147"/>
      <c r="I31" s="147"/>
      <c r="J31" s="147"/>
      <c r="K31" s="147"/>
      <c r="L31" s="141"/>
      <c r="M31" s="445"/>
      <c r="O31" s="455"/>
    </row>
    <row r="32" spans="1:15" s="127" customFormat="1" ht="9.9499999999999993" customHeight="1">
      <c r="A32" s="134" t="s">
        <v>139</v>
      </c>
      <c r="B32" s="142"/>
      <c r="C32" s="123"/>
      <c r="D32" s="371"/>
      <c r="E32" s="371"/>
      <c r="F32" s="147"/>
      <c r="G32" s="148"/>
      <c r="H32" s="147"/>
      <c r="I32" s="148"/>
      <c r="J32" s="147"/>
      <c r="K32" s="148"/>
      <c r="L32" s="133"/>
      <c r="M32" s="445"/>
      <c r="O32" s="455"/>
    </row>
    <row r="33" spans="1:13" s="139" customFormat="1" ht="9.9499999999999993" customHeight="1">
      <c r="A33" s="134" t="s">
        <v>3</v>
      </c>
      <c r="B33" s="142"/>
      <c r="C33" s="123"/>
      <c r="D33" s="371"/>
      <c r="E33" s="371"/>
      <c r="F33" s="147"/>
      <c r="G33" s="148"/>
      <c r="H33" s="147"/>
      <c r="I33" s="148"/>
      <c r="J33" s="147"/>
      <c r="K33" s="148"/>
      <c r="L33" s="133"/>
      <c r="M33" s="446"/>
    </row>
    <row r="34" spans="1:13" s="127" customFormat="1" ht="11.1" customHeight="1">
      <c r="A34" s="660" t="s">
        <v>138</v>
      </c>
      <c r="B34" s="661"/>
      <c r="C34" s="661"/>
      <c r="D34" s="661"/>
      <c r="E34" s="662"/>
      <c r="F34" s="464">
        <f ca="1">SUM(F31:OFFSET(Suma_VI_II_II,-1,5))</f>
        <v>0</v>
      </c>
      <c r="G34" s="464">
        <f ca="1">SUM(G31:OFFSET(Suma_VI_II_II,-1,6))</f>
        <v>0</v>
      </c>
      <c r="H34" s="464">
        <f ca="1">SUM(H31:OFFSET(Suma_VI_II_II,-1,7))</f>
        <v>0</v>
      </c>
      <c r="I34" s="464">
        <f ca="1">SUM(I31:OFFSET(Suma_VI_II_II,-1,8))</f>
        <v>0</v>
      </c>
      <c r="J34" s="464">
        <f ca="1">SUM(J31:OFFSET(Suma_VI_II_II,-1,9))</f>
        <v>0</v>
      </c>
      <c r="K34" s="464">
        <f ca="1">SUM(K31:OFFSET(Suma_VI_II_II,-1,10))</f>
        <v>0</v>
      </c>
      <c r="L34" s="466"/>
      <c r="M34" s="468"/>
    </row>
    <row r="35" spans="1:13" s="139" customFormat="1" ht="8.25" customHeight="1">
      <c r="A35" s="123" t="s">
        <v>365</v>
      </c>
      <c r="B35" s="670" t="s">
        <v>128</v>
      </c>
      <c r="C35" s="671"/>
      <c r="D35" s="671"/>
      <c r="E35" s="671"/>
      <c r="F35" s="671"/>
      <c r="G35" s="671"/>
      <c r="H35" s="671"/>
      <c r="I35" s="671"/>
      <c r="J35" s="671"/>
      <c r="K35" s="671"/>
      <c r="L35" s="671"/>
      <c r="M35" s="672"/>
    </row>
    <row r="36" spans="1:13" s="139" customFormat="1" ht="9.9499999999999993" customHeight="1">
      <c r="A36" s="134" t="s">
        <v>50</v>
      </c>
      <c r="B36" s="132"/>
      <c r="C36" s="129"/>
      <c r="D36" s="371"/>
      <c r="E36" s="371"/>
      <c r="F36" s="148"/>
      <c r="G36" s="148"/>
      <c r="H36" s="148"/>
      <c r="I36" s="148"/>
      <c r="J36" s="148"/>
      <c r="K36" s="148"/>
      <c r="L36" s="133"/>
      <c r="M36" s="445"/>
    </row>
    <row r="37" spans="1:13" s="139" customFormat="1" ht="9.9499999999999993" customHeight="1">
      <c r="A37" s="134" t="s">
        <v>139</v>
      </c>
      <c r="B37" s="132"/>
      <c r="C37" s="123"/>
      <c r="D37" s="371"/>
      <c r="E37" s="371"/>
      <c r="F37" s="147"/>
      <c r="G37" s="148"/>
      <c r="H37" s="147"/>
      <c r="I37" s="148"/>
      <c r="J37" s="147"/>
      <c r="K37" s="148"/>
      <c r="L37" s="133"/>
      <c r="M37" s="447"/>
    </row>
    <row r="38" spans="1:13" s="139" customFormat="1" ht="9.9499999999999993" customHeight="1">
      <c r="A38" s="134" t="s">
        <v>3</v>
      </c>
      <c r="B38" s="132"/>
      <c r="C38" s="123"/>
      <c r="D38" s="371"/>
      <c r="E38" s="371"/>
      <c r="F38" s="147"/>
      <c r="G38" s="148"/>
      <c r="H38" s="147"/>
      <c r="I38" s="148"/>
      <c r="J38" s="147"/>
      <c r="K38" s="148"/>
      <c r="L38" s="133"/>
      <c r="M38" s="446"/>
    </row>
    <row r="39" spans="1:13" s="139" customFormat="1" ht="11.1" customHeight="1">
      <c r="A39" s="670" t="s">
        <v>366</v>
      </c>
      <c r="B39" s="671"/>
      <c r="C39" s="671"/>
      <c r="D39" s="671"/>
      <c r="E39" s="672"/>
      <c r="F39" s="464">
        <f ca="1">SUM(F36:OFFSET(Suma_VI_II_III,-1,5))</f>
        <v>0</v>
      </c>
      <c r="G39" s="464">
        <f ca="1">SUM(G36:OFFSET(Suma_VI_II_III,-1,6))</f>
        <v>0</v>
      </c>
      <c r="H39" s="464">
        <f ca="1">SUM(H36:OFFSET(Suma_VI_II_III,-1,7))</f>
        <v>0</v>
      </c>
      <c r="I39" s="464">
        <f ca="1">SUM(I36:OFFSET(Suma_VI_II_III,-1,8))</f>
        <v>0</v>
      </c>
      <c r="J39" s="464">
        <f ca="1">SUM(J36:OFFSET(Suma_VI_II_III,-1,9))</f>
        <v>0</v>
      </c>
      <c r="K39" s="464">
        <f ca="1">SUM(K36:OFFSET(Suma_VI_II_III,-1,10))</f>
        <v>0</v>
      </c>
      <c r="L39" s="466"/>
      <c r="M39" s="468"/>
    </row>
    <row r="40" spans="1:13" s="125" customFormat="1" ht="11.1" customHeight="1">
      <c r="A40" s="660" t="s">
        <v>35</v>
      </c>
      <c r="B40" s="661"/>
      <c r="C40" s="661"/>
      <c r="D40" s="661"/>
      <c r="E40" s="662"/>
      <c r="F40" s="464">
        <f ca="1">SUM(OFFSET(Suma_VI_II_I,0,5),OFFSET(Suma_VI_II_II,0,5),OFFSET(Suma_VI_II_III,0,5))</f>
        <v>0</v>
      </c>
      <c r="G40" s="464">
        <f ca="1">SUM(OFFSET(Suma_VI_II_I,0,6),OFFSET(Suma_VI_II_II,0,6),OFFSET(Suma_VI_II_III,0,6))</f>
        <v>0</v>
      </c>
      <c r="H40" s="464">
        <f ca="1">SUM(OFFSET(Suma_VI_II_I,0,7),OFFSET(Suma_VI_II_II,0,7),OFFSET(Suma_VI_II_III,0,7))</f>
        <v>0</v>
      </c>
      <c r="I40" s="464">
        <f ca="1">SUM(OFFSET(Suma_VI_II_I,0,8),OFFSET(Suma_VI_II_II,0,8),OFFSET(Suma_VI_II_III,0,8))</f>
        <v>0</v>
      </c>
      <c r="J40" s="464">
        <f ca="1">SUM(OFFSET(Suma_VI_II_I,0,9),OFFSET(Suma_VI_II_II,0,9),OFFSET(Suma_VI_II_III,0,9))</f>
        <v>0</v>
      </c>
      <c r="K40" s="464">
        <f ca="1">SUM(OFFSET(Suma_VI_II_I,0,10),OFFSET(Suma_VI_II_II,0,10),OFFSET(Suma_VI_II_III,0,10))</f>
        <v>0</v>
      </c>
      <c r="L40" s="466"/>
      <c r="M40" s="468"/>
    </row>
    <row r="41" spans="1:13" s="125" customFormat="1" ht="12" customHeight="1">
      <c r="A41" s="346" t="s">
        <v>203</v>
      </c>
      <c r="B41" s="660" t="s">
        <v>141</v>
      </c>
      <c r="C41" s="661"/>
      <c r="D41" s="661"/>
      <c r="E41" s="661"/>
      <c r="F41" s="661"/>
      <c r="G41" s="661"/>
      <c r="H41" s="661"/>
      <c r="I41" s="661"/>
      <c r="J41" s="661"/>
      <c r="K41" s="661"/>
      <c r="L41" s="661"/>
      <c r="M41" s="662"/>
    </row>
    <row r="42" spans="1:13" s="125" customFormat="1" ht="9.9499999999999993" customHeight="1">
      <c r="A42" s="134" t="s">
        <v>50</v>
      </c>
      <c r="B42" s="118"/>
      <c r="C42" s="129"/>
      <c r="D42" s="371"/>
      <c r="E42" s="371"/>
      <c r="F42" s="147"/>
      <c r="G42" s="148"/>
      <c r="H42" s="147"/>
      <c r="I42" s="148"/>
      <c r="J42" s="147"/>
      <c r="K42" s="148"/>
      <c r="L42" s="119"/>
      <c r="M42" s="445"/>
    </row>
    <row r="43" spans="1:13" s="127" customFormat="1" ht="9.9499999999999993" customHeight="1">
      <c r="A43" s="134" t="s">
        <v>139</v>
      </c>
      <c r="B43" s="118"/>
      <c r="C43" s="123"/>
      <c r="D43" s="371"/>
      <c r="E43" s="371"/>
      <c r="F43" s="147"/>
      <c r="G43" s="148"/>
      <c r="H43" s="147"/>
      <c r="I43" s="148"/>
      <c r="J43" s="147"/>
      <c r="K43" s="148"/>
      <c r="L43" s="133"/>
      <c r="M43" s="445"/>
    </row>
    <row r="44" spans="1:13" s="139" customFormat="1" ht="9.9499999999999993" customHeight="1">
      <c r="A44" s="134" t="s">
        <v>3</v>
      </c>
      <c r="B44" s="118"/>
      <c r="C44" s="123"/>
      <c r="D44" s="371"/>
      <c r="E44" s="371"/>
      <c r="F44" s="147"/>
      <c r="G44" s="148"/>
      <c r="H44" s="147"/>
      <c r="I44" s="148"/>
      <c r="J44" s="147"/>
      <c r="K44" s="148"/>
      <c r="L44" s="119"/>
      <c r="M44" s="446"/>
    </row>
    <row r="45" spans="1:13" s="127" customFormat="1" ht="10.5" customHeight="1">
      <c r="A45" s="660" t="s">
        <v>95</v>
      </c>
      <c r="B45" s="665"/>
      <c r="C45" s="665"/>
      <c r="D45" s="665"/>
      <c r="E45" s="666"/>
      <c r="F45" s="464">
        <f ca="1">SUM(F42:OFFSET(Suma_VI_III,-1,5))</f>
        <v>0</v>
      </c>
      <c r="G45" s="464">
        <f ca="1">SUM(G42:OFFSET(Suma_VI_III,-1,6))</f>
        <v>0</v>
      </c>
      <c r="H45" s="464">
        <f ca="1">SUM(H42:OFFSET(Suma_VI_III,-1,7))</f>
        <v>0</v>
      </c>
      <c r="I45" s="464">
        <f ca="1">SUM(I42:OFFSET(Suma_VI_III,-1,8))</f>
        <v>0</v>
      </c>
      <c r="J45" s="464">
        <f ca="1">SUM(J42:OFFSET(Suma_VI_III,-1,9))</f>
        <v>0</v>
      </c>
      <c r="K45" s="464">
        <f ca="1">SUM(K42:OFFSET(Suma_VI_III,-1,10))</f>
        <v>0</v>
      </c>
      <c r="L45" s="466"/>
      <c r="M45" s="468"/>
    </row>
    <row r="46" spans="1:13" s="127" customFormat="1" ht="9" customHeight="1">
      <c r="A46" s="100" t="s">
        <v>123</v>
      </c>
      <c r="B46" s="660" t="s">
        <v>176</v>
      </c>
      <c r="C46" s="661"/>
      <c r="D46" s="661"/>
      <c r="E46" s="662"/>
      <c r="F46" s="464">
        <f ca="1">SUM(OFFSET(Suma_VI_I,0,5),OFFSET(Suma_VI_II,0,5),OFFSET(Suma_VI_III,0,5))</f>
        <v>0</v>
      </c>
      <c r="G46" s="464">
        <f ca="1">SUM(OFFSET(Suma_VI_I,0,6),OFFSET(Suma_VI_II,0,6),OFFSET(Suma_VI_III,0,6))</f>
        <v>0</v>
      </c>
      <c r="H46" s="464">
        <f ca="1">SUM(OFFSET(Suma_VI_I,0,7),OFFSET(Suma_VI_II,0,7),OFFSET(Suma_VI_III,0,7))</f>
        <v>0</v>
      </c>
      <c r="I46" s="464">
        <f ca="1">SUM(OFFSET(Suma_VI_I,0,8),OFFSET(Suma_VI_II,0,8),OFFSET(Suma_VI_III,0,8))</f>
        <v>0</v>
      </c>
      <c r="J46" s="464">
        <f ca="1">SUM(OFFSET(Suma_VI_I,0,9),OFFSET(Suma_VI_II,0,9),OFFSET(Suma_VI_III,0,9))</f>
        <v>0</v>
      </c>
      <c r="K46" s="464">
        <f ca="1">SUM(OFFSET(Suma_VI_I,0,10),OFFSET(Suma_VI_II,0,10),OFFSET(Suma_VI_III,0,10))</f>
        <v>0</v>
      </c>
      <c r="L46" s="466"/>
      <c r="M46" s="468"/>
    </row>
    <row r="47" spans="1:13" s="127" customFormat="1" ht="9.9499999999999993" customHeight="1">
      <c r="A47" s="120"/>
      <c r="B47" s="667" t="s">
        <v>175</v>
      </c>
      <c r="C47" s="668"/>
      <c r="D47" s="668"/>
      <c r="E47" s="668"/>
      <c r="F47" s="668"/>
      <c r="G47" s="668"/>
      <c r="H47" s="668"/>
      <c r="I47" s="668"/>
      <c r="J47" s="668"/>
      <c r="K47" s="668"/>
      <c r="L47" s="668"/>
      <c r="M47" s="669"/>
    </row>
    <row r="48" spans="1:13" s="127" customFormat="1" ht="11.1" customHeight="1">
      <c r="A48" s="442" t="s">
        <v>177</v>
      </c>
      <c r="B48" s="367" t="s">
        <v>197</v>
      </c>
      <c r="C48" s="443" t="s">
        <v>3</v>
      </c>
      <c r="D48" s="465">
        <f ca="1">IF($C48&gt;0,SUMIF($M$9:OFFSET(Suma_VI_III,-1,12),$C48,D$9:OFFSET(Suma_VI_III,-1,3)),0)</f>
        <v>0</v>
      </c>
      <c r="E48" s="465">
        <f ca="1">IF($C48&gt;0,SUMIF($M$9:OFFSET(Suma_VI_III,-1,12),$C48,E$9:OFFSET(Suma_VI_III,-1,4)),0)</f>
        <v>0</v>
      </c>
      <c r="F48" s="464">
        <f ca="1">IF($C48&gt;0,SUMIF($M$9:OFFSET(Suma_VI_III,0,12),$C48,F$9:OFFSET(Suma_VI_III,0,5)),0)</f>
        <v>0</v>
      </c>
      <c r="G48" s="464">
        <f ca="1">IF($C48&gt;0,SUMIF($M$9:OFFSET(Suma_VI_III,0,12),$C48,G$9:OFFSET(Suma_VI_III,0,6)),0)</f>
        <v>0</v>
      </c>
      <c r="H48" s="464">
        <f ca="1">IF($C48&gt;0,SUMIF($M$9:OFFSET(Suma_VI_III,0,12),$C48,H$9:OFFSET(Suma_VI_III,0,7)),0)</f>
        <v>0</v>
      </c>
      <c r="I48" s="464">
        <f ca="1">IF($C48&gt;0,SUMIF($M$9:OFFSET(Suma_VI_III,0,12),$C48,I$9:OFFSET(Suma_VI_III,0,8)),0)</f>
        <v>0</v>
      </c>
      <c r="J48" s="464">
        <f ca="1">IF($C48&gt;0,SUMIF($M$9:OFFSET(Suma_VI_III,0,12),$C48,J$9:OFFSET(Suma_VI_III,0,9)),0)</f>
        <v>0</v>
      </c>
      <c r="K48" s="464">
        <f ca="1">IF($C48&gt;0,SUMIF($M$9:OFFSET(Suma_VI_III,0,12),$C48,K$9:OFFSET(Suma_VI_III,0,10)),0)</f>
        <v>0</v>
      </c>
      <c r="L48" s="470"/>
      <c r="M48" s="468"/>
    </row>
    <row r="49" spans="1:15" s="127" customFormat="1" ht="11.1" customHeight="1">
      <c r="A49" s="442" t="s">
        <v>178</v>
      </c>
      <c r="B49" s="367" t="s">
        <v>197</v>
      </c>
      <c r="C49" s="443" t="s">
        <v>3</v>
      </c>
      <c r="D49" s="465">
        <f ca="1">IF($C49&gt;0,SUMIF($M$9:OFFSET(Suma_VI_III,-1,12),$C49,D$9:OFFSET(Suma_VI_III,-1,3)),0)</f>
        <v>0</v>
      </c>
      <c r="E49" s="465">
        <f ca="1">IF($C49&gt;0,SUMIF($M$9:OFFSET(Suma_VI_III,-1,12),$C49,E$9:OFFSET(Suma_VI_III,-1,4)),0)</f>
        <v>0</v>
      </c>
      <c r="F49" s="464">
        <f ca="1">IF($C49&gt;0,SUMIF($M$9:OFFSET(Suma_VI_III,0,12),$C49,F$9:OFFSET(Suma_VI_III,0,5)),0)</f>
        <v>0</v>
      </c>
      <c r="G49" s="464">
        <f ca="1">IF($C49&gt;0,SUMIF($M$9:OFFSET(Suma_VI_III,0,12),$C49,G$9:OFFSET(Suma_VI_III,0,6)),0)</f>
        <v>0</v>
      </c>
      <c r="H49" s="464">
        <f ca="1">IF($C49&gt;0,SUMIF($M$9:OFFSET(Suma_VI_III,0,12),$C49,H$9:OFFSET(Suma_VI_III,0,7)),0)</f>
        <v>0</v>
      </c>
      <c r="I49" s="464">
        <f ca="1">IF($C49&gt;0,SUMIF($M$9:OFFSET(Suma_VI_III,0,12),$C49,I$9:OFFSET(Suma_VI_III,0,8)),0)</f>
        <v>0</v>
      </c>
      <c r="J49" s="464">
        <f ca="1">IF($C49&gt;0,SUMIF($M$9:OFFSET(Suma_VI_III,0,12),$C49,J$9:OFFSET(Suma_VI_III,0,9)),0)</f>
        <v>0</v>
      </c>
      <c r="K49" s="464">
        <f ca="1">IF($C49&gt;0,SUMIF($M$9:OFFSET(Suma_VI_III,0,12),$C49,K$9:OFFSET(Suma_VI_III,0,10)),0)</f>
        <v>0</v>
      </c>
      <c r="L49" s="470"/>
      <c r="M49" s="468"/>
    </row>
    <row r="50" spans="1:15" s="139" customFormat="1" ht="9.9499999999999993" customHeight="1">
      <c r="A50" s="442" t="s">
        <v>3</v>
      </c>
      <c r="B50" s="366" t="s">
        <v>197</v>
      </c>
      <c r="C50" s="443" t="s">
        <v>3</v>
      </c>
      <c r="D50" s="465">
        <f ca="1">IF($C50&gt;0,SUMIF($M$9:OFFSET(Suma_VI_III,-1,12),$C50,D$9:OFFSET(Suma_VI_III,-1,3)),0)</f>
        <v>0</v>
      </c>
      <c r="E50" s="465">
        <f ca="1">IF($C50&gt;0,SUMIF($M$9:OFFSET(Suma_VI_III,-1,12),$C50,E$9:OFFSET(Suma_VI_III,-1,4)),0)</f>
        <v>0</v>
      </c>
      <c r="F50" s="464">
        <f ca="1">IF($C50&gt;0,SUMIF($M$9:OFFSET(Suma_VI_III,0,12),$C50,F$9:OFFSET(Suma_VI_III,0,5)),0)</f>
        <v>0</v>
      </c>
      <c r="G50" s="464">
        <f ca="1">IF($C50&gt;0,SUMIF($M$9:OFFSET(Suma_VI_III,0,12),$C50,G$9:OFFSET(Suma_VI_III,0,6)),0)</f>
        <v>0</v>
      </c>
      <c r="H50" s="464">
        <f ca="1">IF($C50&gt;0,SUMIF($M$9:OFFSET(Suma_VI_III,0,12),$C50,H$9:OFFSET(Suma_VI_III,0,7)),0)</f>
        <v>0</v>
      </c>
      <c r="I50" s="464">
        <f ca="1">IF($C50&gt;0,SUMIF($M$9:OFFSET(Suma_VI_III,0,12),$C50,I$9:OFFSET(Suma_VI_III,0,8)),0)</f>
        <v>0</v>
      </c>
      <c r="J50" s="464">
        <f ca="1">IF($C50&gt;0,SUMIF($M$9:OFFSET(Suma_VI_III,0,12),$C50,J$9:OFFSET(Suma_VI_III,0,9)),0)</f>
        <v>0</v>
      </c>
      <c r="K50" s="464">
        <f ca="1">IF($C50&gt;0,SUMIF($M$9:OFFSET(Suma_VI_III,0,12),$C50,K$9:OFFSET(Suma_VI_III,0,10)),0)</f>
        <v>0</v>
      </c>
      <c r="L50" s="471"/>
      <c r="M50" s="467"/>
    </row>
    <row r="51" spans="1:15" s="139" customFormat="1" ht="9.9499999999999993" customHeight="1">
      <c r="A51" s="448"/>
      <c r="B51" s="449"/>
      <c r="C51" s="450"/>
      <c r="D51" s="453"/>
      <c r="E51" s="453"/>
      <c r="F51" s="454"/>
      <c r="G51" s="454"/>
      <c r="H51" s="454"/>
      <c r="I51" s="454"/>
      <c r="J51" s="454"/>
      <c r="K51" s="454"/>
      <c r="L51" s="451"/>
      <c r="M51" s="452"/>
      <c r="O51" s="473" t="s">
        <v>464</v>
      </c>
    </row>
    <row r="52" spans="1:15" s="143" customFormat="1" ht="47.25" customHeight="1">
      <c r="A52" s="659" t="s">
        <v>429</v>
      </c>
      <c r="B52" s="659"/>
      <c r="C52" s="659"/>
      <c r="D52" s="659"/>
      <c r="E52" s="659"/>
      <c r="F52" s="659"/>
      <c r="G52" s="659"/>
      <c r="H52" s="659"/>
      <c r="I52" s="659"/>
      <c r="J52" s="659"/>
      <c r="K52" s="659"/>
      <c r="L52" s="659"/>
      <c r="M52" s="659"/>
      <c r="O52" s="472" t="s">
        <v>466</v>
      </c>
    </row>
  </sheetData>
  <sheetProtection algorithmName="SHA-512" hashValue="YL8bcuFXm77j6yU6ttAlUmxEZocUOS9qJp256AedIPYxAxFG2cxpQtYpcESnn3x2VlBk/f9ARem1UOPQxuRqUQ==" saltValue="0Yr8bWDztxm9+Y682rKsBA==" spinCount="100000" sheet="1" objects="1" scenarios="1" formatCells="0" formatColumns="0" formatRows="0" insertRows="0" deleteRows="0" sort="0" autoFilter="0" pivotTables="0"/>
  <mergeCells count="38">
    <mergeCell ref="A1:F1"/>
    <mergeCell ref="G1:L1"/>
    <mergeCell ref="A2:A5"/>
    <mergeCell ref="B2:B5"/>
    <mergeCell ref="C2:C5"/>
    <mergeCell ref="D2:D5"/>
    <mergeCell ref="E2:E5"/>
    <mergeCell ref="F2:H3"/>
    <mergeCell ref="I2:K3"/>
    <mergeCell ref="L2:L5"/>
    <mergeCell ref="B7:M7"/>
    <mergeCell ref="B24:M24"/>
    <mergeCell ref="B25:M25"/>
    <mergeCell ref="B30:M30"/>
    <mergeCell ref="B35:M35"/>
    <mergeCell ref="B13:L13"/>
    <mergeCell ref="B8:M8"/>
    <mergeCell ref="B12:E12"/>
    <mergeCell ref="B17:E17"/>
    <mergeCell ref="B22:E22"/>
    <mergeCell ref="M2:M5"/>
    <mergeCell ref="F4:F5"/>
    <mergeCell ref="G4:G5"/>
    <mergeCell ref="H4:H5"/>
    <mergeCell ref="I4:I5"/>
    <mergeCell ref="J4:J5"/>
    <mergeCell ref="K4:K5"/>
    <mergeCell ref="A52:M52"/>
    <mergeCell ref="B41:M41"/>
    <mergeCell ref="B18:M18"/>
    <mergeCell ref="A23:E23"/>
    <mergeCell ref="A29:E29"/>
    <mergeCell ref="A45:E45"/>
    <mergeCell ref="B46:E46"/>
    <mergeCell ref="B47:M47"/>
    <mergeCell ref="A34:E34"/>
    <mergeCell ref="A39:E39"/>
    <mergeCell ref="A40:E40"/>
  </mergeCells>
  <dataValidations xWindow="1305" yWindow="509" count="9">
    <dataValidation type="list" allowBlank="1" showInputMessage="1" showErrorMessage="1" sqref="G1:L1">
      <formula1>"(WYBIERZ Z LISTY), płatność pośrednia,płatność końcowa"</formula1>
    </dataValidation>
    <dataValidation type="decimal" operator="greaterThanOrEqual" allowBlank="1" showInputMessage="1" showErrorMessage="1" sqref="F36:K38 F9:K11 F14:K16 F19:K21 F26:K28 F31:K33 F42:K44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D9:E11 D14:E16 D19:E21 D26:E28 D31:E33 D36:E38 D42:E44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45:K46 F12:K12 F17:K17 F22:K23 F29:K29 F34:K34 F39:K40 D48:K51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sqref="M9:M12 M14:M17 M19:M23 M26:M29 M31:M34 M36:M40 M42:M46 M48:M51">
      <formula1>0</formula1>
    </dataValidation>
    <dataValidation type="whole" operator="greaterThanOrEqual" allowBlank="1" showInputMessage="1" showErrorMessage="1" errorTitle="Błąd:" error="W tym polu można wpisać tylko liczbę całkowitą - równą lub większą od 0" sqref="C48:C5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2), a następnie (z menu, które się wyświetli) wybrać polecenie &quot;Wstaw&quot;." sqref="O1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3 O52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, a następnie (z menu, które się wyświetli) wybrać polecenie &quot;Wstaw&quot;." sqref="O51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showGridLines="0" view="pageBreakPreview" zoomScaleNormal="190" zoomScaleSheetLayoutView="100" zoomScalePageLayoutView="115" workbookViewId="0">
      <selection sqref="A1:L1"/>
    </sheetView>
  </sheetViews>
  <sheetFormatPr defaultRowHeight="12"/>
  <cols>
    <col min="1" max="1" width="6" style="64" customWidth="1"/>
    <col min="2" max="2" width="21.7109375" style="64" customWidth="1"/>
    <col min="3" max="3" width="13.7109375" style="64" customWidth="1"/>
    <col min="4" max="5" width="12.7109375" style="64" customWidth="1"/>
    <col min="6" max="6" width="10.42578125" style="69" customWidth="1"/>
    <col min="7" max="7" width="12.7109375" style="64" customWidth="1"/>
    <col min="8" max="12" width="3.28515625" style="64" customWidth="1"/>
    <col min="13" max="13" width="6.7109375" style="57" customWidth="1"/>
    <col min="14" max="16384" width="9.140625" style="64"/>
  </cols>
  <sheetData>
    <row r="1" spans="1:12" ht="24" customHeight="1">
      <c r="A1" s="722" t="s">
        <v>413</v>
      </c>
      <c r="B1" s="722"/>
      <c r="C1" s="722"/>
      <c r="D1" s="722"/>
      <c r="E1" s="722"/>
      <c r="F1" s="722"/>
      <c r="G1" s="722"/>
      <c r="H1" s="722"/>
      <c r="I1" s="722"/>
      <c r="J1" s="722"/>
      <c r="K1" s="722"/>
      <c r="L1" s="722"/>
    </row>
    <row r="2" spans="1:12" ht="3" customHeight="1">
      <c r="A2" s="65"/>
      <c r="B2" s="65"/>
      <c r="C2" s="65"/>
      <c r="D2" s="65"/>
      <c r="E2" s="65"/>
      <c r="F2" s="66"/>
      <c r="G2" s="65"/>
      <c r="H2" s="65"/>
      <c r="I2" s="65"/>
      <c r="J2" s="65"/>
      <c r="K2" s="65"/>
      <c r="L2" s="65"/>
    </row>
    <row r="3" spans="1:12" s="57" customFormat="1" ht="18" customHeight="1">
      <c r="A3" s="723" t="s">
        <v>341</v>
      </c>
      <c r="B3" s="724"/>
      <c r="C3" s="724"/>
      <c r="D3" s="724"/>
      <c r="E3" s="724"/>
      <c r="F3" s="724"/>
      <c r="G3" s="724"/>
      <c r="H3" s="724"/>
      <c r="I3" s="150"/>
      <c r="J3" s="150"/>
      <c r="K3" s="150"/>
      <c r="L3" s="151"/>
    </row>
    <row r="4" spans="1:12" s="57" customFormat="1" ht="40.5" customHeight="1">
      <c r="A4" s="70" t="s">
        <v>5</v>
      </c>
      <c r="B4" s="114" t="s">
        <v>194</v>
      </c>
      <c r="C4" s="611" t="s">
        <v>317</v>
      </c>
      <c r="D4" s="612"/>
      <c r="E4" s="114" t="s">
        <v>258</v>
      </c>
      <c r="F4" s="114" t="s">
        <v>199</v>
      </c>
      <c r="G4" s="71" t="s">
        <v>214</v>
      </c>
      <c r="H4" s="611" t="s">
        <v>195</v>
      </c>
      <c r="I4" s="725"/>
      <c r="J4" s="725"/>
      <c r="K4" s="725"/>
      <c r="L4" s="612"/>
    </row>
    <row r="5" spans="1:12" s="57" customFormat="1" ht="24.95" customHeight="1">
      <c r="A5" s="726" t="s">
        <v>11</v>
      </c>
      <c r="B5" s="710" t="s">
        <v>196</v>
      </c>
      <c r="C5" s="713" t="s">
        <v>318</v>
      </c>
      <c r="D5" s="714"/>
      <c r="E5" s="374"/>
      <c r="F5" s="62" t="s">
        <v>412</v>
      </c>
      <c r="G5" s="474">
        <f>SUM(G6:G7)</f>
        <v>0</v>
      </c>
      <c r="H5" s="715"/>
      <c r="I5" s="716"/>
      <c r="J5" s="716"/>
      <c r="K5" s="716"/>
      <c r="L5" s="717"/>
    </row>
    <row r="6" spans="1:12" s="57" customFormat="1" ht="24.95" customHeight="1">
      <c r="A6" s="727"/>
      <c r="B6" s="711"/>
      <c r="C6" s="713" t="s">
        <v>319</v>
      </c>
      <c r="D6" s="714"/>
      <c r="E6" s="96" t="s">
        <v>10</v>
      </c>
      <c r="F6" s="62" t="s">
        <v>412</v>
      </c>
      <c r="G6" s="380"/>
      <c r="H6" s="715"/>
      <c r="I6" s="716"/>
      <c r="J6" s="716"/>
      <c r="K6" s="716"/>
      <c r="L6" s="717"/>
    </row>
    <row r="7" spans="1:12" ht="24.95" customHeight="1">
      <c r="A7" s="727"/>
      <c r="B7" s="711"/>
      <c r="C7" s="713" t="s">
        <v>320</v>
      </c>
      <c r="D7" s="714"/>
      <c r="E7" s="96" t="s">
        <v>10</v>
      </c>
      <c r="F7" s="62" t="s">
        <v>412</v>
      </c>
      <c r="G7" s="380"/>
      <c r="H7" s="715"/>
      <c r="I7" s="716"/>
      <c r="J7" s="716"/>
      <c r="K7" s="716"/>
      <c r="L7" s="717"/>
    </row>
    <row r="8" spans="1:12" ht="24.95" customHeight="1">
      <c r="A8" s="727"/>
      <c r="B8" s="711"/>
      <c r="C8" s="713" t="s">
        <v>331</v>
      </c>
      <c r="D8" s="714"/>
      <c r="E8" s="96" t="s">
        <v>10</v>
      </c>
      <c r="F8" s="62" t="s">
        <v>412</v>
      </c>
      <c r="G8" s="380"/>
      <c r="H8" s="715"/>
      <c r="I8" s="716"/>
      <c r="J8" s="716"/>
      <c r="K8" s="716"/>
      <c r="L8" s="717"/>
    </row>
    <row r="9" spans="1:12" ht="33.75" customHeight="1">
      <c r="A9" s="727"/>
      <c r="B9" s="711"/>
      <c r="C9" s="713" t="s">
        <v>332</v>
      </c>
      <c r="D9" s="714"/>
      <c r="E9" s="96" t="s">
        <v>10</v>
      </c>
      <c r="F9" s="62" t="s">
        <v>412</v>
      </c>
      <c r="G9" s="380"/>
      <c r="H9" s="715"/>
      <c r="I9" s="716"/>
      <c r="J9" s="716"/>
      <c r="K9" s="716"/>
      <c r="L9" s="717"/>
    </row>
    <row r="10" spans="1:12" ht="24.95" customHeight="1">
      <c r="A10" s="727"/>
      <c r="B10" s="711"/>
      <c r="C10" s="713" t="s">
        <v>333</v>
      </c>
      <c r="D10" s="714"/>
      <c r="E10" s="96" t="s">
        <v>10</v>
      </c>
      <c r="F10" s="62" t="s">
        <v>412</v>
      </c>
      <c r="G10" s="380"/>
      <c r="H10" s="715"/>
      <c r="I10" s="716"/>
      <c r="J10" s="716"/>
      <c r="K10" s="716"/>
      <c r="L10" s="717"/>
    </row>
    <row r="11" spans="1:12" ht="24.95" customHeight="1">
      <c r="A11" s="728"/>
      <c r="B11" s="712"/>
      <c r="C11" s="713" t="s">
        <v>334</v>
      </c>
      <c r="D11" s="714"/>
      <c r="E11" s="96" t="s">
        <v>10</v>
      </c>
      <c r="F11" s="62" t="s">
        <v>412</v>
      </c>
      <c r="G11" s="380"/>
      <c r="H11" s="715"/>
      <c r="I11" s="716"/>
      <c r="J11" s="716"/>
      <c r="K11" s="716"/>
      <c r="L11" s="717"/>
    </row>
    <row r="12" spans="1:12" ht="24.95" customHeight="1">
      <c r="A12" s="727" t="s">
        <v>12</v>
      </c>
      <c r="B12" s="711" t="s">
        <v>321</v>
      </c>
      <c r="C12" s="729" t="s">
        <v>318</v>
      </c>
      <c r="D12" s="721"/>
      <c r="E12" s="72"/>
      <c r="F12" s="62" t="s">
        <v>412</v>
      </c>
      <c r="G12" s="475">
        <f>SUM(G13:G14)</f>
        <v>0</v>
      </c>
      <c r="H12" s="730"/>
      <c r="I12" s="731"/>
      <c r="J12" s="731"/>
      <c r="K12" s="731"/>
      <c r="L12" s="732"/>
    </row>
    <row r="13" spans="1:12" ht="24.95" customHeight="1">
      <c r="A13" s="727"/>
      <c r="B13" s="711"/>
      <c r="C13" s="713" t="s">
        <v>319</v>
      </c>
      <c r="D13" s="714"/>
      <c r="E13" s="96" t="s">
        <v>10</v>
      </c>
      <c r="F13" s="62" t="s">
        <v>412</v>
      </c>
      <c r="G13" s="379"/>
      <c r="H13" s="715"/>
      <c r="I13" s="716"/>
      <c r="J13" s="716"/>
      <c r="K13" s="716"/>
      <c r="L13" s="717"/>
    </row>
    <row r="14" spans="1:12" ht="24.95" customHeight="1">
      <c r="A14" s="728"/>
      <c r="B14" s="712"/>
      <c r="C14" s="713" t="s">
        <v>320</v>
      </c>
      <c r="D14" s="714"/>
      <c r="E14" s="96" t="s">
        <v>10</v>
      </c>
      <c r="F14" s="62" t="s">
        <v>412</v>
      </c>
      <c r="G14" s="379"/>
      <c r="H14" s="715"/>
      <c r="I14" s="716"/>
      <c r="J14" s="716"/>
      <c r="K14" s="716"/>
      <c r="L14" s="717"/>
    </row>
    <row r="15" spans="1:12" ht="34.5" customHeight="1">
      <c r="A15" s="112" t="s">
        <v>9</v>
      </c>
      <c r="B15" s="354" t="s">
        <v>259</v>
      </c>
      <c r="C15" s="718" t="s">
        <v>10</v>
      </c>
      <c r="D15" s="719"/>
      <c r="E15" s="375"/>
      <c r="F15" s="73" t="s">
        <v>322</v>
      </c>
      <c r="G15" s="381"/>
      <c r="H15" s="715"/>
      <c r="I15" s="716"/>
      <c r="J15" s="716"/>
      <c r="K15" s="716"/>
      <c r="L15" s="717"/>
    </row>
    <row r="16" spans="1:12" ht="30" customHeight="1">
      <c r="A16" s="111" t="s">
        <v>13</v>
      </c>
      <c r="B16" s="353" t="s">
        <v>323</v>
      </c>
      <c r="C16" s="718" t="s">
        <v>10</v>
      </c>
      <c r="D16" s="719"/>
      <c r="E16" s="376"/>
      <c r="F16" s="73" t="s">
        <v>322</v>
      </c>
      <c r="G16" s="379"/>
      <c r="H16" s="715"/>
      <c r="I16" s="716"/>
      <c r="J16" s="716"/>
      <c r="K16" s="716"/>
      <c r="L16" s="717"/>
    </row>
    <row r="17" spans="1:12" ht="45.75" customHeight="1">
      <c r="A17" s="111" t="s">
        <v>14</v>
      </c>
      <c r="B17" s="353" t="s">
        <v>324</v>
      </c>
      <c r="C17" s="718" t="s">
        <v>10</v>
      </c>
      <c r="D17" s="719"/>
      <c r="E17" s="376"/>
      <c r="F17" s="73" t="s">
        <v>322</v>
      </c>
      <c r="G17" s="379"/>
      <c r="H17" s="715"/>
      <c r="I17" s="716"/>
      <c r="J17" s="716"/>
      <c r="K17" s="716"/>
      <c r="L17" s="717"/>
    </row>
    <row r="18" spans="1:12" ht="30" customHeight="1">
      <c r="A18" s="111" t="s">
        <v>15</v>
      </c>
      <c r="B18" s="353" t="s">
        <v>260</v>
      </c>
      <c r="C18" s="718" t="s">
        <v>10</v>
      </c>
      <c r="D18" s="719"/>
      <c r="E18" s="376"/>
      <c r="F18" s="73" t="s">
        <v>322</v>
      </c>
      <c r="G18" s="379"/>
      <c r="H18" s="715"/>
      <c r="I18" s="716"/>
      <c r="J18" s="716"/>
      <c r="K18" s="716"/>
      <c r="L18" s="717"/>
    </row>
    <row r="19" spans="1:12" ht="37.5" customHeight="1">
      <c r="A19" s="111" t="s">
        <v>20</v>
      </c>
      <c r="B19" s="353" t="s">
        <v>261</v>
      </c>
      <c r="C19" s="718" t="s">
        <v>10</v>
      </c>
      <c r="D19" s="719"/>
      <c r="E19" s="376"/>
      <c r="F19" s="73" t="s">
        <v>322</v>
      </c>
      <c r="G19" s="379"/>
      <c r="H19" s="715"/>
      <c r="I19" s="716"/>
      <c r="J19" s="716"/>
      <c r="K19" s="716"/>
      <c r="L19" s="717"/>
    </row>
    <row r="20" spans="1:12" ht="20.100000000000001" customHeight="1">
      <c r="A20" s="726" t="s">
        <v>16</v>
      </c>
      <c r="B20" s="710" t="s">
        <v>262</v>
      </c>
      <c r="C20" s="713" t="s">
        <v>406</v>
      </c>
      <c r="D20" s="714"/>
      <c r="E20" s="376"/>
      <c r="F20" s="73" t="s">
        <v>198</v>
      </c>
      <c r="G20" s="476">
        <f>SUM(G21:G22)</f>
        <v>0</v>
      </c>
      <c r="H20" s="715"/>
      <c r="I20" s="716"/>
      <c r="J20" s="716"/>
      <c r="K20" s="716"/>
      <c r="L20" s="717"/>
    </row>
    <row r="21" spans="1:12" ht="20.100000000000001" customHeight="1">
      <c r="A21" s="727"/>
      <c r="B21" s="711"/>
      <c r="C21" s="713" t="s">
        <v>338</v>
      </c>
      <c r="D21" s="714"/>
      <c r="E21" s="96" t="s">
        <v>10</v>
      </c>
      <c r="F21" s="73" t="s">
        <v>198</v>
      </c>
      <c r="G21" s="379"/>
      <c r="H21" s="715"/>
      <c r="I21" s="716"/>
      <c r="J21" s="716"/>
      <c r="K21" s="716"/>
      <c r="L21" s="717"/>
    </row>
    <row r="22" spans="1:12" ht="20.100000000000001" customHeight="1">
      <c r="A22" s="728"/>
      <c r="B22" s="712"/>
      <c r="C22" s="713" t="s">
        <v>339</v>
      </c>
      <c r="D22" s="714"/>
      <c r="E22" s="96" t="s">
        <v>10</v>
      </c>
      <c r="F22" s="73" t="s">
        <v>198</v>
      </c>
      <c r="G22" s="379"/>
      <c r="H22" s="715"/>
      <c r="I22" s="716"/>
      <c r="J22" s="716"/>
      <c r="K22" s="716"/>
      <c r="L22" s="717"/>
    </row>
    <row r="23" spans="1:12" ht="30" customHeight="1">
      <c r="A23" s="111" t="s">
        <v>17</v>
      </c>
      <c r="B23" s="353" t="s">
        <v>263</v>
      </c>
      <c r="C23" s="718" t="s">
        <v>10</v>
      </c>
      <c r="D23" s="719"/>
      <c r="E23" s="376"/>
      <c r="F23" s="62" t="s">
        <v>322</v>
      </c>
      <c r="G23" s="379"/>
      <c r="H23" s="715"/>
      <c r="I23" s="716"/>
      <c r="J23" s="716"/>
      <c r="K23" s="716"/>
      <c r="L23" s="717"/>
    </row>
    <row r="24" spans="1:12" ht="30" customHeight="1">
      <c r="A24" s="61" t="s">
        <v>82</v>
      </c>
      <c r="B24" s="353" t="s">
        <v>264</v>
      </c>
      <c r="C24" s="718" t="s">
        <v>10</v>
      </c>
      <c r="D24" s="719"/>
      <c r="E24" s="376"/>
      <c r="F24" s="62" t="s">
        <v>200</v>
      </c>
      <c r="G24" s="379"/>
      <c r="H24" s="715"/>
      <c r="I24" s="716"/>
      <c r="J24" s="716"/>
      <c r="K24" s="716"/>
      <c r="L24" s="717"/>
    </row>
    <row r="25" spans="1:12" ht="20.100000000000001" customHeight="1">
      <c r="A25" s="726" t="s">
        <v>83</v>
      </c>
      <c r="B25" s="710" t="s">
        <v>269</v>
      </c>
      <c r="C25" s="713" t="s">
        <v>318</v>
      </c>
      <c r="D25" s="714"/>
      <c r="E25" s="377"/>
      <c r="F25" s="74" t="s">
        <v>322</v>
      </c>
      <c r="G25" s="477">
        <f>SUM(G26:G27)</f>
        <v>0</v>
      </c>
      <c r="H25" s="715"/>
      <c r="I25" s="716"/>
      <c r="J25" s="716"/>
      <c r="K25" s="716"/>
      <c r="L25" s="717"/>
    </row>
    <row r="26" spans="1:12" ht="20.100000000000001" customHeight="1">
      <c r="A26" s="727"/>
      <c r="B26" s="711"/>
      <c r="C26" s="720" t="s">
        <v>318</v>
      </c>
      <c r="D26" s="353" t="s">
        <v>326</v>
      </c>
      <c r="E26" s="96" t="s">
        <v>10</v>
      </c>
      <c r="F26" s="62" t="s">
        <v>322</v>
      </c>
      <c r="G26" s="476">
        <f>SUM(G28,G30,G32)</f>
        <v>0</v>
      </c>
      <c r="H26" s="715"/>
      <c r="I26" s="716"/>
      <c r="J26" s="716"/>
      <c r="K26" s="716"/>
      <c r="L26" s="717"/>
    </row>
    <row r="27" spans="1:12" ht="20.100000000000001" customHeight="1">
      <c r="A27" s="727"/>
      <c r="B27" s="711"/>
      <c r="C27" s="721"/>
      <c r="D27" s="353" t="s">
        <v>327</v>
      </c>
      <c r="E27" s="96" t="s">
        <v>10</v>
      </c>
      <c r="F27" s="62" t="s">
        <v>322</v>
      </c>
      <c r="G27" s="476">
        <f>SUM(G29,G31,G33)</f>
        <v>0</v>
      </c>
      <c r="H27" s="715"/>
      <c r="I27" s="716"/>
      <c r="J27" s="716"/>
      <c r="K27" s="716"/>
      <c r="L27" s="717"/>
    </row>
    <row r="28" spans="1:12" ht="20.100000000000001" customHeight="1">
      <c r="A28" s="727"/>
      <c r="B28" s="711"/>
      <c r="C28" s="720" t="s">
        <v>335</v>
      </c>
      <c r="D28" s="353" t="s">
        <v>326</v>
      </c>
      <c r="E28" s="96" t="s">
        <v>10</v>
      </c>
      <c r="F28" s="62" t="s">
        <v>322</v>
      </c>
      <c r="G28" s="379"/>
      <c r="H28" s="715"/>
      <c r="I28" s="716"/>
      <c r="J28" s="716"/>
      <c r="K28" s="716"/>
      <c r="L28" s="717"/>
    </row>
    <row r="29" spans="1:12" ht="20.100000000000001" customHeight="1">
      <c r="A29" s="727"/>
      <c r="B29" s="711"/>
      <c r="C29" s="721"/>
      <c r="D29" s="353" t="s">
        <v>327</v>
      </c>
      <c r="E29" s="96" t="s">
        <v>10</v>
      </c>
      <c r="F29" s="62" t="s">
        <v>322</v>
      </c>
      <c r="G29" s="379"/>
      <c r="H29" s="715"/>
      <c r="I29" s="716"/>
      <c r="J29" s="716"/>
      <c r="K29" s="716"/>
      <c r="L29" s="717"/>
    </row>
    <row r="30" spans="1:12" ht="20.100000000000001" customHeight="1">
      <c r="A30" s="727"/>
      <c r="B30" s="711"/>
      <c r="C30" s="720" t="s">
        <v>336</v>
      </c>
      <c r="D30" s="353" t="s">
        <v>326</v>
      </c>
      <c r="E30" s="96" t="s">
        <v>10</v>
      </c>
      <c r="F30" s="62" t="s">
        <v>322</v>
      </c>
      <c r="G30" s="379"/>
      <c r="H30" s="715"/>
      <c r="I30" s="716"/>
      <c r="J30" s="716"/>
      <c r="K30" s="716"/>
      <c r="L30" s="717"/>
    </row>
    <row r="31" spans="1:12" ht="20.100000000000001" customHeight="1">
      <c r="A31" s="727"/>
      <c r="B31" s="711"/>
      <c r="C31" s="721"/>
      <c r="D31" s="353" t="s">
        <v>327</v>
      </c>
      <c r="E31" s="96" t="s">
        <v>10</v>
      </c>
      <c r="F31" s="62" t="s">
        <v>322</v>
      </c>
      <c r="G31" s="379"/>
      <c r="H31" s="715"/>
      <c r="I31" s="716"/>
      <c r="J31" s="716"/>
      <c r="K31" s="716"/>
      <c r="L31" s="717"/>
    </row>
    <row r="32" spans="1:12" ht="20.100000000000001" customHeight="1">
      <c r="A32" s="727"/>
      <c r="B32" s="711"/>
      <c r="C32" s="720" t="s">
        <v>337</v>
      </c>
      <c r="D32" s="353" t="s">
        <v>326</v>
      </c>
      <c r="E32" s="96" t="s">
        <v>10</v>
      </c>
      <c r="F32" s="62" t="s">
        <v>322</v>
      </c>
      <c r="G32" s="379"/>
      <c r="H32" s="715"/>
      <c r="I32" s="716"/>
      <c r="J32" s="716"/>
      <c r="K32" s="716"/>
      <c r="L32" s="717"/>
    </row>
    <row r="33" spans="1:12" ht="20.100000000000001" customHeight="1">
      <c r="A33" s="728"/>
      <c r="B33" s="712"/>
      <c r="C33" s="721"/>
      <c r="D33" s="353" t="s">
        <v>327</v>
      </c>
      <c r="E33" s="96" t="s">
        <v>10</v>
      </c>
      <c r="F33" s="62" t="s">
        <v>322</v>
      </c>
      <c r="G33" s="379"/>
      <c r="H33" s="715"/>
      <c r="I33" s="716"/>
      <c r="J33" s="716"/>
      <c r="K33" s="716"/>
      <c r="L33" s="717"/>
    </row>
    <row r="34" spans="1:12" ht="20.100000000000001" customHeight="1">
      <c r="A34" s="726" t="s">
        <v>193</v>
      </c>
      <c r="B34" s="710" t="s">
        <v>328</v>
      </c>
      <c r="C34" s="713" t="s">
        <v>318</v>
      </c>
      <c r="D34" s="714"/>
      <c r="E34" s="374"/>
      <c r="F34" s="62" t="s">
        <v>322</v>
      </c>
      <c r="G34" s="476">
        <f>SUM(G35:G36)</f>
        <v>0</v>
      </c>
      <c r="H34" s="715"/>
      <c r="I34" s="716"/>
      <c r="J34" s="716"/>
      <c r="K34" s="716"/>
      <c r="L34" s="717"/>
    </row>
    <row r="35" spans="1:12" ht="20.100000000000001" customHeight="1">
      <c r="A35" s="727"/>
      <c r="B35" s="711"/>
      <c r="C35" s="710" t="s">
        <v>318</v>
      </c>
      <c r="D35" s="354" t="s">
        <v>326</v>
      </c>
      <c r="E35" s="96" t="s">
        <v>10</v>
      </c>
      <c r="F35" s="62" t="s">
        <v>322</v>
      </c>
      <c r="G35" s="476">
        <f>SUM(G37,G39,G41)</f>
        <v>0</v>
      </c>
      <c r="H35" s="715"/>
      <c r="I35" s="716"/>
      <c r="J35" s="716"/>
      <c r="K35" s="716"/>
      <c r="L35" s="717"/>
    </row>
    <row r="36" spans="1:12" ht="20.100000000000001" customHeight="1">
      <c r="A36" s="727"/>
      <c r="B36" s="711"/>
      <c r="C36" s="712"/>
      <c r="D36" s="353" t="s">
        <v>327</v>
      </c>
      <c r="E36" s="96" t="s">
        <v>10</v>
      </c>
      <c r="F36" s="62" t="s">
        <v>322</v>
      </c>
      <c r="G36" s="476">
        <f>SUM(G38,G40,G42)</f>
        <v>0</v>
      </c>
      <c r="H36" s="715"/>
      <c r="I36" s="716"/>
      <c r="J36" s="716"/>
      <c r="K36" s="716"/>
      <c r="L36" s="717"/>
    </row>
    <row r="37" spans="1:12" ht="20.100000000000001" customHeight="1">
      <c r="A37" s="727"/>
      <c r="B37" s="711"/>
      <c r="C37" s="710" t="s">
        <v>335</v>
      </c>
      <c r="D37" s="353" t="s">
        <v>326</v>
      </c>
      <c r="E37" s="96" t="s">
        <v>10</v>
      </c>
      <c r="F37" s="62" t="s">
        <v>322</v>
      </c>
      <c r="G37" s="379"/>
      <c r="H37" s="715"/>
      <c r="I37" s="716"/>
      <c r="J37" s="716"/>
      <c r="K37" s="716"/>
      <c r="L37" s="717"/>
    </row>
    <row r="38" spans="1:12" ht="20.100000000000001" customHeight="1">
      <c r="A38" s="727"/>
      <c r="B38" s="711"/>
      <c r="C38" s="712"/>
      <c r="D38" s="353" t="s">
        <v>327</v>
      </c>
      <c r="E38" s="96" t="s">
        <v>10</v>
      </c>
      <c r="F38" s="62" t="s">
        <v>322</v>
      </c>
      <c r="G38" s="379"/>
      <c r="H38" s="715"/>
      <c r="I38" s="716"/>
      <c r="J38" s="716"/>
      <c r="K38" s="716"/>
      <c r="L38" s="717"/>
    </row>
    <row r="39" spans="1:12" ht="20.100000000000001" customHeight="1">
      <c r="A39" s="727"/>
      <c r="B39" s="711"/>
      <c r="C39" s="710" t="s">
        <v>336</v>
      </c>
      <c r="D39" s="353" t="s">
        <v>326</v>
      </c>
      <c r="E39" s="96" t="s">
        <v>10</v>
      </c>
      <c r="F39" s="62" t="s">
        <v>322</v>
      </c>
      <c r="G39" s="379"/>
      <c r="H39" s="715"/>
      <c r="I39" s="716"/>
      <c r="J39" s="716"/>
      <c r="K39" s="716"/>
      <c r="L39" s="717"/>
    </row>
    <row r="40" spans="1:12" ht="20.100000000000001" customHeight="1">
      <c r="A40" s="727"/>
      <c r="B40" s="711"/>
      <c r="C40" s="712"/>
      <c r="D40" s="353" t="s">
        <v>327</v>
      </c>
      <c r="E40" s="96" t="s">
        <v>10</v>
      </c>
      <c r="F40" s="62" t="s">
        <v>322</v>
      </c>
      <c r="G40" s="379"/>
      <c r="H40" s="715"/>
      <c r="I40" s="716"/>
      <c r="J40" s="716"/>
      <c r="K40" s="716"/>
      <c r="L40" s="717"/>
    </row>
    <row r="41" spans="1:12" ht="20.100000000000001" customHeight="1">
      <c r="A41" s="727"/>
      <c r="B41" s="711"/>
      <c r="C41" s="710" t="s">
        <v>337</v>
      </c>
      <c r="D41" s="353" t="s">
        <v>326</v>
      </c>
      <c r="E41" s="96" t="s">
        <v>10</v>
      </c>
      <c r="F41" s="62" t="s">
        <v>322</v>
      </c>
      <c r="G41" s="379"/>
      <c r="H41" s="715"/>
      <c r="I41" s="716"/>
      <c r="J41" s="716"/>
      <c r="K41" s="716"/>
      <c r="L41" s="717"/>
    </row>
    <row r="42" spans="1:12" ht="20.100000000000001" customHeight="1">
      <c r="A42" s="728"/>
      <c r="B42" s="712"/>
      <c r="C42" s="712"/>
      <c r="D42" s="353" t="s">
        <v>327</v>
      </c>
      <c r="E42" s="96" t="s">
        <v>10</v>
      </c>
      <c r="F42" s="62" t="s">
        <v>322</v>
      </c>
      <c r="G42" s="379"/>
      <c r="H42" s="715"/>
      <c r="I42" s="716"/>
      <c r="J42" s="716"/>
      <c r="K42" s="716"/>
      <c r="L42" s="717"/>
    </row>
    <row r="43" spans="1:12" ht="30" customHeight="1">
      <c r="A43" s="61" t="s">
        <v>84</v>
      </c>
      <c r="B43" s="354" t="s">
        <v>265</v>
      </c>
      <c r="C43" s="738" t="s">
        <v>10</v>
      </c>
      <c r="D43" s="612"/>
      <c r="E43" s="376"/>
      <c r="F43" s="62" t="s">
        <v>322</v>
      </c>
      <c r="G43" s="379"/>
      <c r="H43" s="715"/>
      <c r="I43" s="716"/>
      <c r="J43" s="716"/>
      <c r="K43" s="716"/>
      <c r="L43" s="717"/>
    </row>
    <row r="44" spans="1:12" ht="20.100000000000001" customHeight="1">
      <c r="A44" s="726" t="s">
        <v>85</v>
      </c>
      <c r="B44" s="710" t="s">
        <v>266</v>
      </c>
      <c r="C44" s="742" t="s">
        <v>406</v>
      </c>
      <c r="D44" s="743"/>
      <c r="E44" s="376"/>
      <c r="F44" s="62" t="s">
        <v>198</v>
      </c>
      <c r="G44" s="476">
        <f>SUM(G45:G46)</f>
        <v>0</v>
      </c>
      <c r="H44" s="715"/>
      <c r="I44" s="716"/>
      <c r="J44" s="716"/>
      <c r="K44" s="716"/>
      <c r="L44" s="717"/>
    </row>
    <row r="45" spans="1:12" ht="20.100000000000001" customHeight="1">
      <c r="A45" s="727"/>
      <c r="B45" s="711"/>
      <c r="C45" s="713" t="s">
        <v>329</v>
      </c>
      <c r="D45" s="714"/>
      <c r="E45" s="96" t="s">
        <v>10</v>
      </c>
      <c r="F45" s="62" t="s">
        <v>198</v>
      </c>
      <c r="G45" s="379"/>
      <c r="H45" s="715"/>
      <c r="I45" s="716"/>
      <c r="J45" s="716"/>
      <c r="K45" s="716"/>
      <c r="L45" s="717"/>
    </row>
    <row r="46" spans="1:12" ht="20.100000000000001" customHeight="1">
      <c r="A46" s="728"/>
      <c r="B46" s="712"/>
      <c r="C46" s="713" t="s">
        <v>330</v>
      </c>
      <c r="D46" s="714"/>
      <c r="E46" s="96" t="s">
        <v>10</v>
      </c>
      <c r="F46" s="62" t="s">
        <v>198</v>
      </c>
      <c r="G46" s="379"/>
      <c r="H46" s="715"/>
      <c r="I46" s="716"/>
      <c r="J46" s="716"/>
      <c r="K46" s="716"/>
      <c r="L46" s="717"/>
    </row>
    <row r="47" spans="1:12" ht="30" customHeight="1">
      <c r="A47" s="61" t="s">
        <v>86</v>
      </c>
      <c r="B47" s="354" t="s">
        <v>267</v>
      </c>
      <c r="C47" s="738" t="s">
        <v>10</v>
      </c>
      <c r="D47" s="612"/>
      <c r="E47" s="376"/>
      <c r="F47" s="62" t="s">
        <v>322</v>
      </c>
      <c r="G47" s="379"/>
      <c r="H47" s="715"/>
      <c r="I47" s="716"/>
      <c r="J47" s="716"/>
      <c r="K47" s="716"/>
      <c r="L47" s="717"/>
    </row>
    <row r="48" spans="1:12" ht="58.5" customHeight="1">
      <c r="A48" s="61" t="s">
        <v>87</v>
      </c>
      <c r="B48" s="354" t="s">
        <v>407</v>
      </c>
      <c r="C48" s="738" t="s">
        <v>10</v>
      </c>
      <c r="D48" s="612"/>
      <c r="E48" s="376"/>
      <c r="F48" s="62" t="s">
        <v>322</v>
      </c>
      <c r="G48" s="379"/>
      <c r="H48" s="715"/>
      <c r="I48" s="716"/>
      <c r="J48" s="716"/>
      <c r="K48" s="716"/>
      <c r="L48" s="717"/>
    </row>
    <row r="49" spans="1:14" ht="30" customHeight="1">
      <c r="A49" s="61" t="s">
        <v>88</v>
      </c>
      <c r="B49" s="354" t="s">
        <v>268</v>
      </c>
      <c r="C49" s="718" t="s">
        <v>10</v>
      </c>
      <c r="D49" s="741"/>
      <c r="E49" s="378"/>
      <c r="F49" s="62" t="s">
        <v>322</v>
      </c>
      <c r="G49" s="379"/>
      <c r="H49" s="715"/>
      <c r="I49" s="716"/>
      <c r="J49" s="716"/>
      <c r="K49" s="716"/>
      <c r="L49" s="717"/>
    </row>
    <row r="50" spans="1:14" ht="46.5" customHeight="1">
      <c r="A50" s="111" t="s">
        <v>89</v>
      </c>
      <c r="B50" s="353" t="s">
        <v>408</v>
      </c>
      <c r="C50" s="718" t="s">
        <v>10</v>
      </c>
      <c r="D50" s="719"/>
      <c r="E50" s="96" t="s">
        <v>10</v>
      </c>
      <c r="F50" s="62" t="s">
        <v>200</v>
      </c>
      <c r="G50" s="379"/>
      <c r="H50" s="715"/>
      <c r="I50" s="716"/>
      <c r="J50" s="716"/>
      <c r="K50" s="716"/>
      <c r="L50" s="717"/>
    </row>
    <row r="51" spans="1:14" ht="50.25" customHeight="1">
      <c r="A51" s="111" t="s">
        <v>90</v>
      </c>
      <c r="B51" s="353" t="s">
        <v>325</v>
      </c>
      <c r="C51" s="718" t="s">
        <v>10</v>
      </c>
      <c r="D51" s="719"/>
      <c r="E51" s="96" t="s">
        <v>10</v>
      </c>
      <c r="F51" s="73" t="s">
        <v>322</v>
      </c>
      <c r="G51" s="379"/>
      <c r="H51" s="715"/>
      <c r="I51" s="716"/>
      <c r="J51" s="716"/>
      <c r="K51" s="716"/>
      <c r="L51" s="717"/>
    </row>
    <row r="52" spans="1:14" ht="39.75" customHeight="1">
      <c r="A52" s="111" t="s">
        <v>91</v>
      </c>
      <c r="B52" s="353" t="s">
        <v>410</v>
      </c>
      <c r="C52" s="718" t="s">
        <v>10</v>
      </c>
      <c r="D52" s="719"/>
      <c r="E52" s="96" t="s">
        <v>10</v>
      </c>
      <c r="F52" s="62" t="s">
        <v>411</v>
      </c>
      <c r="G52" s="379"/>
      <c r="H52" s="715"/>
      <c r="I52" s="716"/>
      <c r="J52" s="716"/>
      <c r="K52" s="716"/>
      <c r="L52" s="717"/>
    </row>
    <row r="53" spans="1:14" ht="30" customHeight="1">
      <c r="A53" s="61" t="s">
        <v>92</v>
      </c>
      <c r="B53" s="353" t="s">
        <v>340</v>
      </c>
      <c r="C53" s="718" t="s">
        <v>10</v>
      </c>
      <c r="D53" s="719"/>
      <c r="E53" s="96" t="s">
        <v>10</v>
      </c>
      <c r="F53" s="62" t="s">
        <v>200</v>
      </c>
      <c r="G53" s="379"/>
      <c r="H53" s="715"/>
      <c r="I53" s="716"/>
      <c r="J53" s="716"/>
      <c r="K53" s="716"/>
      <c r="L53" s="717"/>
    </row>
    <row r="54" spans="1:14" ht="3" customHeight="1">
      <c r="A54" s="57"/>
      <c r="B54" s="57"/>
      <c r="C54" s="57"/>
      <c r="D54" s="57"/>
      <c r="E54" s="57"/>
      <c r="F54" s="63"/>
      <c r="G54" s="57"/>
      <c r="H54" s="57"/>
      <c r="I54" s="57"/>
      <c r="J54" s="57"/>
      <c r="K54" s="57"/>
      <c r="L54" s="57"/>
    </row>
    <row r="55" spans="1:14" ht="18" customHeight="1">
      <c r="A55" s="512" t="s">
        <v>342</v>
      </c>
      <c r="B55" s="512"/>
      <c r="C55" s="512"/>
      <c r="D55" s="512"/>
      <c r="E55" s="512"/>
      <c r="F55" s="512"/>
      <c r="G55" s="512"/>
      <c r="H55" s="512"/>
      <c r="I55" s="512"/>
      <c r="J55" s="512"/>
      <c r="K55" s="512"/>
      <c r="L55" s="512"/>
    </row>
    <row r="56" spans="1:14" s="57" customFormat="1" ht="42.75" customHeight="1">
      <c r="A56" s="59" t="s">
        <v>5</v>
      </c>
      <c r="B56" s="60" t="s">
        <v>194</v>
      </c>
      <c r="C56" s="611" t="s">
        <v>317</v>
      </c>
      <c r="D56" s="612"/>
      <c r="E56" s="60" t="s">
        <v>258</v>
      </c>
      <c r="F56" s="60" t="s">
        <v>199</v>
      </c>
      <c r="G56" s="110" t="s">
        <v>214</v>
      </c>
      <c r="H56" s="611" t="s">
        <v>195</v>
      </c>
      <c r="I56" s="725"/>
      <c r="J56" s="725"/>
      <c r="K56" s="725"/>
      <c r="L56" s="612"/>
    </row>
    <row r="57" spans="1:14" ht="30" customHeight="1">
      <c r="A57" s="102" t="s">
        <v>11</v>
      </c>
      <c r="B57" s="103"/>
      <c r="C57" s="718" t="s">
        <v>10</v>
      </c>
      <c r="D57" s="719"/>
      <c r="E57" s="376"/>
      <c r="F57" s="104"/>
      <c r="G57" s="379"/>
      <c r="H57" s="733"/>
      <c r="I57" s="734"/>
      <c r="J57" s="734"/>
      <c r="K57" s="734"/>
      <c r="L57" s="735"/>
    </row>
    <row r="58" spans="1:14" ht="30" customHeight="1">
      <c r="A58" s="102" t="s">
        <v>12</v>
      </c>
      <c r="B58" s="103"/>
      <c r="C58" s="718" t="s">
        <v>10</v>
      </c>
      <c r="D58" s="719"/>
      <c r="E58" s="376"/>
      <c r="F58" s="104"/>
      <c r="G58" s="379"/>
      <c r="H58" s="733"/>
      <c r="I58" s="734"/>
      <c r="J58" s="734"/>
      <c r="K58" s="734"/>
      <c r="L58" s="735"/>
    </row>
    <row r="59" spans="1:14" s="154" customFormat="1" ht="30" customHeight="1">
      <c r="A59" s="102" t="s">
        <v>9</v>
      </c>
      <c r="B59" s="103"/>
      <c r="C59" s="736" t="s">
        <v>10</v>
      </c>
      <c r="D59" s="737"/>
      <c r="E59" s="376"/>
      <c r="F59" s="104"/>
      <c r="G59" s="379"/>
      <c r="H59" s="733"/>
      <c r="I59" s="734"/>
      <c r="J59" s="734"/>
      <c r="K59" s="734"/>
      <c r="L59" s="735"/>
      <c r="M59" s="153"/>
    </row>
    <row r="60" spans="1:14" ht="15" customHeight="1">
      <c r="A60" s="57"/>
      <c r="B60" s="57"/>
      <c r="C60" s="57"/>
      <c r="D60" s="57"/>
      <c r="E60" s="57"/>
      <c r="F60" s="63"/>
      <c r="G60" s="57"/>
      <c r="H60" s="57"/>
      <c r="I60" s="57"/>
      <c r="J60" s="57"/>
      <c r="K60" s="57"/>
      <c r="L60" s="57"/>
      <c r="N60" s="478" t="s">
        <v>464</v>
      </c>
    </row>
    <row r="61" spans="1:14" ht="20.100000000000001" customHeight="1">
      <c r="A61" s="113" t="s">
        <v>343</v>
      </c>
      <c r="B61" s="739" t="s">
        <v>202</v>
      </c>
      <c r="C61" s="739"/>
      <c r="D61" s="739"/>
      <c r="E61" s="739"/>
      <c r="F61" s="739"/>
      <c r="G61" s="740"/>
      <c r="H61" s="2"/>
      <c r="I61" s="2"/>
      <c r="J61" s="55" t="s">
        <v>2</v>
      </c>
      <c r="K61" s="2"/>
      <c r="L61" s="2"/>
      <c r="N61" s="459" t="s">
        <v>466</v>
      </c>
    </row>
    <row r="62" spans="1:14" ht="3" customHeight="1">
      <c r="A62" s="113"/>
      <c r="B62" s="113"/>
      <c r="C62" s="113"/>
      <c r="D62" s="113"/>
      <c r="E62" s="113"/>
      <c r="F62" s="56"/>
      <c r="G62" s="113"/>
      <c r="H62" s="57"/>
      <c r="I62" s="57"/>
      <c r="J62" s="55"/>
      <c r="K62" s="57"/>
      <c r="L62" s="57"/>
    </row>
    <row r="63" spans="1:14" ht="20.100000000000001" customHeight="1">
      <c r="A63" s="113" t="s">
        <v>344</v>
      </c>
      <c r="B63" s="739" t="s">
        <v>137</v>
      </c>
      <c r="C63" s="739"/>
      <c r="D63" s="739"/>
      <c r="E63" s="739"/>
      <c r="F63" s="739"/>
      <c r="G63" s="740"/>
      <c r="H63" s="2"/>
      <c r="I63" s="2"/>
      <c r="J63" s="55" t="s">
        <v>2</v>
      </c>
      <c r="K63" s="2"/>
      <c r="L63" s="2"/>
    </row>
    <row r="64" spans="1:14" ht="2.25" customHeight="1">
      <c r="A64" s="58"/>
      <c r="B64" s="58"/>
      <c r="C64" s="113"/>
      <c r="D64" s="113"/>
      <c r="E64" s="113"/>
      <c r="F64" s="56"/>
      <c r="G64" s="113"/>
      <c r="H64" s="57"/>
      <c r="I64" s="57"/>
      <c r="J64" s="57"/>
      <c r="K64" s="57"/>
      <c r="L64" s="57"/>
    </row>
    <row r="65" spans="1:12" ht="20.100000000000001" customHeight="1">
      <c r="A65" s="113" t="s">
        <v>345</v>
      </c>
      <c r="B65" s="739" t="s">
        <v>201</v>
      </c>
      <c r="C65" s="739"/>
      <c r="D65" s="739"/>
      <c r="E65" s="739"/>
      <c r="F65" s="739"/>
      <c r="G65" s="739"/>
      <c r="H65" s="155"/>
      <c r="I65" s="155"/>
      <c r="J65" s="55" t="s">
        <v>2</v>
      </c>
      <c r="K65" s="155"/>
      <c r="L65" s="155"/>
    </row>
    <row r="66" spans="1:12" ht="3" customHeight="1">
      <c r="A66" s="67"/>
      <c r="B66" s="67"/>
      <c r="C66" s="57"/>
      <c r="D66" s="57"/>
      <c r="E66" s="57"/>
      <c r="F66" s="63"/>
      <c r="G66" s="57"/>
      <c r="H66" s="57"/>
      <c r="I66" s="57"/>
      <c r="J66" s="57"/>
      <c r="K66" s="57"/>
      <c r="L66" s="57"/>
    </row>
    <row r="67" spans="1:12" ht="20.100000000000001" customHeight="1">
      <c r="A67" s="67" t="s">
        <v>346</v>
      </c>
      <c r="B67" s="495" t="s">
        <v>416</v>
      </c>
      <c r="C67" s="495"/>
      <c r="D67" s="495"/>
      <c r="E67" s="495"/>
      <c r="F67" s="495"/>
      <c r="G67" s="322"/>
      <c r="H67" s="2"/>
      <c r="I67" s="2"/>
      <c r="J67" s="55" t="s">
        <v>2</v>
      </c>
      <c r="K67" s="2"/>
      <c r="L67" s="2"/>
    </row>
    <row r="68" spans="1:12" ht="6" customHeight="1">
      <c r="A68" s="67"/>
      <c r="B68" s="495"/>
      <c r="C68" s="495"/>
      <c r="D68" s="495"/>
      <c r="E68" s="495"/>
      <c r="F68" s="495"/>
      <c r="G68" s="68"/>
      <c r="H68" s="57"/>
      <c r="I68" s="57"/>
      <c r="J68" s="57"/>
      <c r="K68" s="57"/>
      <c r="L68" s="57"/>
    </row>
    <row r="69" spans="1:12" ht="18" customHeight="1">
      <c r="A69" s="89" t="s">
        <v>347</v>
      </c>
      <c r="B69" s="583" t="s">
        <v>417</v>
      </c>
      <c r="C69" s="583"/>
      <c r="D69" s="583"/>
      <c r="E69" s="583"/>
      <c r="F69" s="583"/>
      <c r="G69" s="583"/>
      <c r="H69" s="2"/>
      <c r="I69" s="2"/>
      <c r="J69" s="55" t="s">
        <v>2</v>
      </c>
      <c r="K69" s="2"/>
      <c r="L69" s="2"/>
    </row>
    <row r="70" spans="1:12" s="57" customFormat="1" ht="3" customHeight="1">
      <c r="F70" s="63"/>
    </row>
  </sheetData>
  <sheetProtection algorithmName="SHA-512" hashValue="WTwltB7FZLUqEqiivrGn5y5rkGnIV3qJcwrsh7hMPXcuerLBpU4iiaOU103TW3cxuuh0NzzCChU6x1AEFEbmYQ==" saltValue="o7gs6+bdtQ2LQis5eyEd7g==" spinCount="100000" sheet="1" objects="1" scenarios="1" formatCells="0" formatColumns="0" formatRows="0" insertRows="0" insertHyperlinks="0" deleteRows="0" sort="0" autoFilter="0" pivotTables="0"/>
  <mergeCells count="120">
    <mergeCell ref="C39:C40"/>
    <mergeCell ref="A44:A46"/>
    <mergeCell ref="B44:B46"/>
    <mergeCell ref="C44:D44"/>
    <mergeCell ref="A34:A42"/>
    <mergeCell ref="B34:B42"/>
    <mergeCell ref="C34:D34"/>
    <mergeCell ref="C45:D45"/>
    <mergeCell ref="H45:L45"/>
    <mergeCell ref="C46:D46"/>
    <mergeCell ref="H46:L46"/>
    <mergeCell ref="H40:L40"/>
    <mergeCell ref="C41:C42"/>
    <mergeCell ref="H41:L41"/>
    <mergeCell ref="H42:L42"/>
    <mergeCell ref="C43:D43"/>
    <mergeCell ref="H43:L43"/>
    <mergeCell ref="H39:L39"/>
    <mergeCell ref="C35:C36"/>
    <mergeCell ref="H35:L35"/>
    <mergeCell ref="A20:A22"/>
    <mergeCell ref="B20:B22"/>
    <mergeCell ref="C20:D20"/>
    <mergeCell ref="C26:C27"/>
    <mergeCell ref="H26:L26"/>
    <mergeCell ref="H27:L27"/>
    <mergeCell ref="H25:L25"/>
    <mergeCell ref="C37:C38"/>
    <mergeCell ref="C24:D24"/>
    <mergeCell ref="H24:L24"/>
    <mergeCell ref="H36:L36"/>
    <mergeCell ref="H28:L28"/>
    <mergeCell ref="H29:L29"/>
    <mergeCell ref="C30:C31"/>
    <mergeCell ref="H30:L30"/>
    <mergeCell ref="H31:L31"/>
    <mergeCell ref="C32:C33"/>
    <mergeCell ref="H32:L32"/>
    <mergeCell ref="H33:L33"/>
    <mergeCell ref="A25:A33"/>
    <mergeCell ref="B25:B33"/>
    <mergeCell ref="H37:L37"/>
    <mergeCell ref="H38:L38"/>
    <mergeCell ref="B69:G69"/>
    <mergeCell ref="C57:D57"/>
    <mergeCell ref="H57:L57"/>
    <mergeCell ref="C58:D58"/>
    <mergeCell ref="H58:L58"/>
    <mergeCell ref="C59:D59"/>
    <mergeCell ref="H59:L59"/>
    <mergeCell ref="C47:D47"/>
    <mergeCell ref="H47:L47"/>
    <mergeCell ref="H53:L53"/>
    <mergeCell ref="A55:L55"/>
    <mergeCell ref="C56:D56"/>
    <mergeCell ref="H56:L56"/>
    <mergeCell ref="B61:G61"/>
    <mergeCell ref="B63:G63"/>
    <mergeCell ref="B65:G65"/>
    <mergeCell ref="C49:D49"/>
    <mergeCell ref="C53:D53"/>
    <mergeCell ref="C51:D51"/>
    <mergeCell ref="C52:D52"/>
    <mergeCell ref="C48:D48"/>
    <mergeCell ref="H52:L52"/>
    <mergeCell ref="A12:A14"/>
    <mergeCell ref="B12:B14"/>
    <mergeCell ref="C12:D12"/>
    <mergeCell ref="H12:L12"/>
    <mergeCell ref="C13:D13"/>
    <mergeCell ref="H13:L13"/>
    <mergeCell ref="C17:D17"/>
    <mergeCell ref="H17:L17"/>
    <mergeCell ref="C18:D18"/>
    <mergeCell ref="H18:L18"/>
    <mergeCell ref="C14:D14"/>
    <mergeCell ref="H14:L14"/>
    <mergeCell ref="C15:D15"/>
    <mergeCell ref="H15:L15"/>
    <mergeCell ref="C16:D16"/>
    <mergeCell ref="H16:L16"/>
    <mergeCell ref="C28:C29"/>
    <mergeCell ref="B67:F68"/>
    <mergeCell ref="A1:L1"/>
    <mergeCell ref="H20:L20"/>
    <mergeCell ref="H22:L22"/>
    <mergeCell ref="H34:L34"/>
    <mergeCell ref="H44:L44"/>
    <mergeCell ref="H48:L48"/>
    <mergeCell ref="H49:L49"/>
    <mergeCell ref="H50:L50"/>
    <mergeCell ref="H51:L51"/>
    <mergeCell ref="H19:L19"/>
    <mergeCell ref="C21:D21"/>
    <mergeCell ref="H21:L21"/>
    <mergeCell ref="C50:D50"/>
    <mergeCell ref="A3:H3"/>
    <mergeCell ref="C4:D4"/>
    <mergeCell ref="H4:L4"/>
    <mergeCell ref="A5:A11"/>
    <mergeCell ref="H10:L10"/>
    <mergeCell ref="C11:D11"/>
    <mergeCell ref="H11:L11"/>
    <mergeCell ref="C7:D7"/>
    <mergeCell ref="H7:L7"/>
    <mergeCell ref="B5:B11"/>
    <mergeCell ref="C5:D5"/>
    <mergeCell ref="H5:L5"/>
    <mergeCell ref="C6:D6"/>
    <mergeCell ref="H6:L6"/>
    <mergeCell ref="C10:D10"/>
    <mergeCell ref="C19:D19"/>
    <mergeCell ref="C22:D22"/>
    <mergeCell ref="C25:D25"/>
    <mergeCell ref="C23:D23"/>
    <mergeCell ref="H23:L23"/>
    <mergeCell ref="C8:D8"/>
    <mergeCell ref="H8:L8"/>
    <mergeCell ref="C9:D9"/>
    <mergeCell ref="H9:L9"/>
  </mergeCells>
  <dataValidations xWindow="826" yWindow="396" count="6">
    <dataValidation type="decimal" operator="greaterThanOrEqual" allowBlank="1" showInputMessage="1" showErrorMessage="1" sqref="E34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5 G12 G20 G25:G27 G34:G36 G44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G6:G11 E5 E12 E15:E20 G13:G19 G21:G24 E23:E25 G28:G33 G37:G43 E43:E44 E47:E49 G45:G53 E57:E59 G57:G59">
      <formula1>0</formula1>
    </dataValidation>
    <dataValidation type="whole" allowBlank="1" showInputMessage="1" showErrorMessage="1" errorTitle="Błąd!" error="W tym polu można wpisać tylko pojedynczą cyfrę - w zakresie od 0 do 9" sqref="H61:I61 K61:L61 K63:L63 H63:I63 H65:I65 K65:L65 H67:I67 H69:I69 K67:L67 K69:L69">
      <formula1>0</formula1>
      <formula2>9</formula2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6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62), a następnie (z menu, które się wyświetli) wybrać polecenie &quot;Wstaw&quot;." sqref="N60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r:id="rId1"/>
  <headerFooter alignWithMargins="0">
    <oddFooter xml:space="preserve">&amp;L&amp;8PROW 2014-2020_19.2/3/z&amp;R&amp;8Strona &amp;P z &amp;N </oddFooter>
  </headerFooter>
  <rowBreaks count="1" manualBreakCount="1">
    <brk id="33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showGridLines="0" view="pageBreakPreview" zoomScaleNormal="120" zoomScaleSheetLayoutView="100" workbookViewId="0">
      <selection sqref="A1:D1"/>
    </sheetView>
  </sheetViews>
  <sheetFormatPr defaultRowHeight="12" customHeight="1"/>
  <cols>
    <col min="1" max="1" width="5.5703125" style="26" customWidth="1"/>
    <col min="2" max="2" width="74.28515625" style="26" customWidth="1"/>
    <col min="3" max="3" width="13.5703125" style="177" customWidth="1"/>
    <col min="4" max="4" width="11.7109375" style="177" customWidth="1"/>
    <col min="5" max="5" width="6.7109375" style="26" customWidth="1"/>
    <col min="6" max="6" width="10.140625" style="26" bestFit="1" customWidth="1"/>
    <col min="7" max="7" width="9.140625" style="26"/>
    <col min="8" max="8" width="18.42578125" style="26" customWidth="1"/>
    <col min="9" max="16384" width="9.140625" style="26"/>
  </cols>
  <sheetData>
    <row r="1" spans="1:6" ht="12" customHeight="1">
      <c r="A1" s="755" t="s">
        <v>103</v>
      </c>
      <c r="B1" s="755"/>
      <c r="C1" s="755"/>
      <c r="D1" s="755"/>
    </row>
    <row r="2" spans="1:6" ht="24.75" customHeight="1">
      <c r="A2" s="756" t="s">
        <v>28</v>
      </c>
      <c r="B2" s="757"/>
      <c r="C2" s="758" t="s">
        <v>27</v>
      </c>
      <c r="D2" s="759"/>
    </row>
    <row r="3" spans="1:6" ht="24" customHeight="1">
      <c r="A3" s="161" t="s">
        <v>5</v>
      </c>
      <c r="B3" s="167" t="s">
        <v>104</v>
      </c>
      <c r="C3" s="166" t="s">
        <v>270</v>
      </c>
      <c r="D3" s="161" t="s">
        <v>233</v>
      </c>
    </row>
    <row r="4" spans="1:6" ht="15" customHeight="1">
      <c r="A4" s="175" t="s">
        <v>430</v>
      </c>
      <c r="B4" s="749" t="s">
        <v>431</v>
      </c>
      <c r="C4" s="749"/>
      <c r="D4" s="750"/>
    </row>
    <row r="5" spans="1:6" ht="39.950000000000003" customHeight="1">
      <c r="A5" s="161" t="s">
        <v>11</v>
      </c>
      <c r="B5" s="162" t="s">
        <v>272</v>
      </c>
      <c r="C5" s="15" t="s">
        <v>27</v>
      </c>
      <c r="D5" s="482" t="str">
        <f>IF(C5="ND",0,"")</f>
        <v/>
      </c>
      <c r="E5" s="75"/>
      <c r="F5" s="75"/>
    </row>
    <row r="6" spans="1:6" ht="30" customHeight="1">
      <c r="A6" s="161" t="s">
        <v>12</v>
      </c>
      <c r="B6" s="162" t="s">
        <v>273</v>
      </c>
      <c r="C6" s="15" t="s">
        <v>27</v>
      </c>
      <c r="D6" s="482" t="str">
        <f>IF(C6="ND",0,"")</f>
        <v/>
      </c>
    </row>
    <row r="7" spans="1:6" ht="30" customHeight="1">
      <c r="A7" s="161" t="s">
        <v>9</v>
      </c>
      <c r="B7" s="162" t="s">
        <v>271</v>
      </c>
      <c r="C7" s="745" t="s">
        <v>27</v>
      </c>
      <c r="D7" s="746"/>
    </row>
    <row r="8" spans="1:6" ht="39.950000000000003" customHeight="1">
      <c r="A8" s="384" t="s">
        <v>112</v>
      </c>
      <c r="B8" s="162" t="s">
        <v>274</v>
      </c>
      <c r="C8" s="15" t="s">
        <v>27</v>
      </c>
      <c r="D8" s="482" t="str">
        <f t="shared" ref="D8:D37" si="0">IF(C8="ND",0,"")</f>
        <v/>
      </c>
    </row>
    <row r="9" spans="1:6" ht="30" customHeight="1">
      <c r="A9" s="384" t="s">
        <v>113</v>
      </c>
      <c r="B9" s="162" t="s">
        <v>275</v>
      </c>
      <c r="C9" s="15" t="s">
        <v>27</v>
      </c>
      <c r="D9" s="482" t="str">
        <f t="shared" si="0"/>
        <v/>
      </c>
    </row>
    <row r="10" spans="1:6" ht="30" customHeight="1">
      <c r="A10" s="384" t="s">
        <v>114</v>
      </c>
      <c r="B10" s="162" t="s">
        <v>351</v>
      </c>
      <c r="C10" s="15" t="s">
        <v>27</v>
      </c>
      <c r="D10" s="482" t="str">
        <f t="shared" si="0"/>
        <v/>
      </c>
    </row>
    <row r="11" spans="1:6" ht="65.099999999999994" customHeight="1">
      <c r="A11" s="384" t="s">
        <v>238</v>
      </c>
      <c r="B11" s="162" t="s">
        <v>277</v>
      </c>
      <c r="C11" s="15" t="s">
        <v>27</v>
      </c>
      <c r="D11" s="482" t="str">
        <f t="shared" si="0"/>
        <v/>
      </c>
    </row>
    <row r="12" spans="1:6" ht="65.099999999999994" customHeight="1">
      <c r="A12" s="384" t="s">
        <v>239</v>
      </c>
      <c r="B12" s="162" t="s">
        <v>276</v>
      </c>
      <c r="C12" s="382" t="s">
        <v>27</v>
      </c>
      <c r="D12" s="482" t="str">
        <f t="shared" si="0"/>
        <v/>
      </c>
    </row>
    <row r="13" spans="1:6" s="25" customFormat="1" ht="17.25" customHeight="1">
      <c r="A13" s="12" t="s">
        <v>13</v>
      </c>
      <c r="B13" s="178" t="s">
        <v>293</v>
      </c>
      <c r="C13" s="15" t="s">
        <v>27</v>
      </c>
      <c r="D13" s="482" t="str">
        <f t="shared" si="0"/>
        <v/>
      </c>
    </row>
    <row r="14" spans="1:6" s="25" customFormat="1" ht="65.099999999999994" customHeight="1">
      <c r="A14" s="12" t="s">
        <v>14</v>
      </c>
      <c r="B14" s="178" t="s">
        <v>279</v>
      </c>
      <c r="C14" s="15" t="s">
        <v>27</v>
      </c>
      <c r="D14" s="482" t="str">
        <f t="shared" si="0"/>
        <v/>
      </c>
    </row>
    <row r="15" spans="1:6" ht="39.950000000000003" customHeight="1">
      <c r="A15" s="383" t="s">
        <v>15</v>
      </c>
      <c r="B15" s="163" t="s">
        <v>278</v>
      </c>
      <c r="C15" s="182" t="s">
        <v>27</v>
      </c>
      <c r="D15" s="482" t="str">
        <f t="shared" si="0"/>
        <v/>
      </c>
    </row>
    <row r="16" spans="1:6" ht="75" customHeight="1">
      <c r="A16" s="161" t="s">
        <v>20</v>
      </c>
      <c r="B16" s="162" t="s">
        <v>280</v>
      </c>
      <c r="C16" s="15" t="s">
        <v>27</v>
      </c>
      <c r="D16" s="482" t="str">
        <f t="shared" si="0"/>
        <v/>
      </c>
    </row>
    <row r="17" spans="1:4" ht="50.1" customHeight="1">
      <c r="A17" s="161" t="s">
        <v>16</v>
      </c>
      <c r="B17" s="162" t="s">
        <v>281</v>
      </c>
      <c r="C17" s="15" t="s">
        <v>27</v>
      </c>
      <c r="D17" s="482" t="str">
        <f t="shared" si="0"/>
        <v/>
      </c>
    </row>
    <row r="18" spans="1:4" ht="30" customHeight="1">
      <c r="A18" s="161" t="s">
        <v>17</v>
      </c>
      <c r="B18" s="162" t="s">
        <v>282</v>
      </c>
      <c r="C18" s="15" t="s">
        <v>27</v>
      </c>
      <c r="D18" s="482" t="str">
        <f t="shared" si="0"/>
        <v/>
      </c>
    </row>
    <row r="19" spans="1:4" ht="39.950000000000003" customHeight="1">
      <c r="A19" s="161" t="s">
        <v>82</v>
      </c>
      <c r="B19" s="162" t="s">
        <v>352</v>
      </c>
      <c r="C19" s="15" t="s">
        <v>27</v>
      </c>
      <c r="D19" s="482" t="str">
        <f t="shared" si="0"/>
        <v/>
      </c>
    </row>
    <row r="20" spans="1:4" ht="39.950000000000003" customHeight="1">
      <c r="A20" s="12" t="s">
        <v>83</v>
      </c>
      <c r="B20" s="181" t="s">
        <v>354</v>
      </c>
      <c r="C20" s="15" t="s">
        <v>27</v>
      </c>
      <c r="D20" s="482" t="str">
        <f t="shared" si="0"/>
        <v/>
      </c>
    </row>
    <row r="21" spans="1:4" s="25" customFormat="1" ht="45" customHeight="1">
      <c r="A21" s="12" t="s">
        <v>193</v>
      </c>
      <c r="B21" s="204" t="s">
        <v>353</v>
      </c>
      <c r="C21" s="15" t="s">
        <v>27</v>
      </c>
      <c r="D21" s="482" t="str">
        <f t="shared" si="0"/>
        <v/>
      </c>
    </row>
    <row r="22" spans="1:4" ht="140.1" customHeight="1">
      <c r="A22" s="12" t="s">
        <v>84</v>
      </c>
      <c r="B22" s="204" t="s">
        <v>418</v>
      </c>
      <c r="C22" s="15" t="s">
        <v>27</v>
      </c>
      <c r="D22" s="482" t="str">
        <f t="shared" si="0"/>
        <v/>
      </c>
    </row>
    <row r="23" spans="1:4" ht="30" customHeight="1">
      <c r="A23" s="161" t="s">
        <v>85</v>
      </c>
      <c r="B23" s="164" t="s">
        <v>283</v>
      </c>
      <c r="C23" s="15" t="s">
        <v>27</v>
      </c>
      <c r="D23" s="482" t="str">
        <f t="shared" si="0"/>
        <v/>
      </c>
    </row>
    <row r="24" spans="1:4" ht="57.75" customHeight="1">
      <c r="A24" s="161" t="s">
        <v>86</v>
      </c>
      <c r="B24" s="179" t="s">
        <v>284</v>
      </c>
      <c r="C24" s="15" t="s">
        <v>27</v>
      </c>
      <c r="D24" s="482" t="str">
        <f t="shared" si="0"/>
        <v/>
      </c>
    </row>
    <row r="25" spans="1:4" ht="50.1" customHeight="1">
      <c r="A25" s="161" t="s">
        <v>87</v>
      </c>
      <c r="B25" s="179" t="s">
        <v>355</v>
      </c>
      <c r="C25" s="15" t="s">
        <v>27</v>
      </c>
      <c r="D25" s="482" t="str">
        <f t="shared" si="0"/>
        <v/>
      </c>
    </row>
    <row r="26" spans="1:4" ht="58.5" customHeight="1">
      <c r="A26" s="161" t="s">
        <v>88</v>
      </c>
      <c r="B26" s="178" t="s">
        <v>285</v>
      </c>
      <c r="C26" s="15" t="s">
        <v>27</v>
      </c>
      <c r="D26" s="482" t="str">
        <f t="shared" si="0"/>
        <v/>
      </c>
    </row>
    <row r="27" spans="1:4" ht="57.75" customHeight="1">
      <c r="A27" s="161" t="s">
        <v>89</v>
      </c>
      <c r="B27" s="163" t="s">
        <v>432</v>
      </c>
      <c r="C27" s="15" t="s">
        <v>27</v>
      </c>
      <c r="D27" s="482" t="str">
        <f t="shared" si="0"/>
        <v/>
      </c>
    </row>
    <row r="28" spans="1:4" ht="44.25" customHeight="1">
      <c r="A28" s="161" t="s">
        <v>90</v>
      </c>
      <c r="B28" s="162" t="s">
        <v>286</v>
      </c>
      <c r="C28" s="15" t="s">
        <v>27</v>
      </c>
      <c r="D28" s="482" t="str">
        <f t="shared" si="0"/>
        <v/>
      </c>
    </row>
    <row r="29" spans="1:4" s="78" customFormat="1" ht="30" customHeight="1">
      <c r="A29" s="161" t="s">
        <v>91</v>
      </c>
      <c r="B29" s="162" t="s">
        <v>287</v>
      </c>
      <c r="C29" s="15" t="s">
        <v>27</v>
      </c>
      <c r="D29" s="482" t="str">
        <f t="shared" si="0"/>
        <v/>
      </c>
    </row>
    <row r="30" spans="1:4" ht="39.950000000000003" customHeight="1">
      <c r="A30" s="161" t="s">
        <v>92</v>
      </c>
      <c r="B30" s="162" t="s">
        <v>288</v>
      </c>
      <c r="C30" s="15" t="s">
        <v>27</v>
      </c>
      <c r="D30" s="482" t="str">
        <f t="shared" si="0"/>
        <v/>
      </c>
    </row>
    <row r="31" spans="1:4" ht="30" customHeight="1">
      <c r="A31" s="161" t="s">
        <v>93</v>
      </c>
      <c r="B31" s="162" t="s">
        <v>289</v>
      </c>
      <c r="C31" s="15" t="s">
        <v>27</v>
      </c>
      <c r="D31" s="482" t="str">
        <f t="shared" si="0"/>
        <v/>
      </c>
    </row>
    <row r="32" spans="1:4" ht="30" customHeight="1">
      <c r="A32" s="161" t="s">
        <v>94</v>
      </c>
      <c r="B32" s="162" t="s">
        <v>290</v>
      </c>
      <c r="C32" s="15" t="s">
        <v>27</v>
      </c>
      <c r="D32" s="482" t="str">
        <f t="shared" si="0"/>
        <v/>
      </c>
    </row>
    <row r="33" spans="1:6" ht="57.75" customHeight="1">
      <c r="A33" s="161" t="s">
        <v>228</v>
      </c>
      <c r="B33" s="179" t="s">
        <v>291</v>
      </c>
      <c r="C33" s="15" t="s">
        <v>27</v>
      </c>
      <c r="D33" s="482" t="str">
        <f t="shared" si="0"/>
        <v/>
      </c>
    </row>
    <row r="34" spans="1:6" ht="39.950000000000003" customHeight="1">
      <c r="A34" s="161" t="s">
        <v>230</v>
      </c>
      <c r="B34" s="162" t="s">
        <v>292</v>
      </c>
      <c r="C34" s="15" t="s">
        <v>27</v>
      </c>
      <c r="D34" s="482" t="str">
        <f t="shared" si="0"/>
        <v/>
      </c>
    </row>
    <row r="35" spans="1:6" ht="65.25" customHeight="1">
      <c r="A35" s="161" t="s">
        <v>234</v>
      </c>
      <c r="B35" s="162" t="s">
        <v>371</v>
      </c>
      <c r="C35" s="15" t="s">
        <v>27</v>
      </c>
      <c r="D35" s="482" t="str">
        <f t="shared" si="0"/>
        <v/>
      </c>
    </row>
    <row r="36" spans="1:6" ht="22.5" customHeight="1">
      <c r="A36" s="161" t="s">
        <v>235</v>
      </c>
      <c r="B36" s="162" t="s">
        <v>419</v>
      </c>
      <c r="C36" s="15" t="s">
        <v>27</v>
      </c>
      <c r="D36" s="482" t="str">
        <f t="shared" si="0"/>
        <v/>
      </c>
    </row>
    <row r="37" spans="1:6" ht="40.5" customHeight="1">
      <c r="A37" s="12" t="s">
        <v>294</v>
      </c>
      <c r="B37" s="181" t="s">
        <v>296</v>
      </c>
      <c r="C37" s="15" t="s">
        <v>27</v>
      </c>
      <c r="D37" s="482" t="str">
        <f t="shared" si="0"/>
        <v/>
      </c>
    </row>
    <row r="38" spans="1:6" ht="39.950000000000003" customHeight="1">
      <c r="A38" s="12" t="s">
        <v>348</v>
      </c>
      <c r="B38" s="181" t="s">
        <v>295</v>
      </c>
      <c r="C38" s="745" t="s">
        <v>27</v>
      </c>
      <c r="D38" s="746"/>
    </row>
    <row r="39" spans="1:6" s="185" customFormat="1" ht="22.5" customHeight="1">
      <c r="A39" s="386" t="s">
        <v>349</v>
      </c>
      <c r="B39" s="332"/>
      <c r="C39" s="182" t="s">
        <v>206</v>
      </c>
      <c r="D39" s="481" t="str">
        <f>IF(B39&gt;"","Wpisz liczbę załączników","")</f>
        <v/>
      </c>
    </row>
    <row r="40" spans="1:6" s="183" customFormat="1" ht="22.5" customHeight="1">
      <c r="A40" s="385" t="s">
        <v>350</v>
      </c>
      <c r="B40" s="333"/>
      <c r="C40" s="182" t="s">
        <v>206</v>
      </c>
      <c r="D40" s="481" t="str">
        <f>IF(B40&gt;"","Wpisz liczbę załączników","")</f>
        <v/>
      </c>
    </row>
    <row r="41" spans="1:6" ht="15" customHeight="1">
      <c r="A41" s="14" t="s">
        <v>74</v>
      </c>
      <c r="B41" s="180" t="s">
        <v>236</v>
      </c>
      <c r="C41" s="745" t="s">
        <v>27</v>
      </c>
      <c r="D41" s="746"/>
      <c r="E41" s="25"/>
      <c r="F41" s="479" t="s">
        <v>464</v>
      </c>
    </row>
    <row r="42" spans="1:6" ht="22.5" customHeight="1">
      <c r="A42" s="176" t="s">
        <v>11</v>
      </c>
      <c r="B42" s="751"/>
      <c r="C42" s="752"/>
      <c r="D42" s="481" t="str">
        <f>IF(B42&gt;"","Wpisz liczbę załączników","")</f>
        <v/>
      </c>
      <c r="E42" s="25"/>
      <c r="F42" s="472" t="s">
        <v>466</v>
      </c>
    </row>
    <row r="43" spans="1:6" s="185" customFormat="1" ht="22.5" customHeight="1">
      <c r="A43" s="184" t="s">
        <v>12</v>
      </c>
      <c r="B43" s="753"/>
      <c r="C43" s="754"/>
      <c r="D43" s="481" t="str">
        <f>IF(B43&gt;"","Wpisz liczbę załączników","")</f>
        <v/>
      </c>
      <c r="E43" s="183"/>
      <c r="F43" s="183"/>
    </row>
    <row r="44" spans="1:6" ht="15" customHeight="1">
      <c r="A44" s="14" t="s">
        <v>77</v>
      </c>
      <c r="B44" s="747" t="s">
        <v>78</v>
      </c>
      <c r="C44" s="748"/>
      <c r="D44" s="480">
        <f ca="1">SUM(D5:OFFSET(Suma_VIII_licz_zal,-1,3))</f>
        <v>0</v>
      </c>
      <c r="E44" s="25"/>
      <c r="F44" s="479" t="s">
        <v>464</v>
      </c>
    </row>
    <row r="45" spans="1:6" ht="52.5" customHeight="1">
      <c r="A45" s="744" t="s">
        <v>425</v>
      </c>
      <c r="B45" s="744"/>
      <c r="C45" s="744"/>
      <c r="D45" s="744"/>
      <c r="E45" s="79"/>
      <c r="F45" s="472" t="s">
        <v>466</v>
      </c>
    </row>
    <row r="46" spans="1:6" ht="12" customHeight="1">
      <c r="A46" s="25"/>
      <c r="B46" s="25"/>
    </row>
    <row r="47" spans="1:6" ht="12" customHeight="1">
      <c r="A47" s="25"/>
      <c r="B47" s="25"/>
    </row>
  </sheetData>
  <sheetProtection algorithmName="SHA-512" hashValue="6iBQaMq5qE1N7mO5qicH08vvV/916nOGtHXBECPztZi4U5R/kyibiwuh/zDk7PPOaRtEkmGQNrYCEGaQoe/yOg==" saltValue="2LYjR9po4XtDlhUHORontw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D7" name="Zakres1_1_2_1"/>
    <protectedRange password="8511" sqref="D5" name="Zakres1_1_2_2_1"/>
    <protectedRange password="8511" sqref="D6" name="Zakres1_1_2_2_1_1"/>
    <protectedRange password="8511" sqref="D8" name="Zakres1_1_2_2_1_2"/>
    <protectedRange password="8511" sqref="D9" name="Zakres1_1_2_2_1_3"/>
    <protectedRange password="8511" sqref="D10" name="Zakres1_1_2_2_1_4"/>
    <protectedRange password="8511" sqref="D11" name="Zakres1_1_2_2_1_5"/>
    <protectedRange password="8511" sqref="D12" name="Zakres1_1_2_2_1_6"/>
    <protectedRange password="8511" sqref="D13" name="Zakres1_1_2_2_1_7"/>
    <protectedRange password="8511" sqref="D14" name="Zakres1_1_2_2_1_8"/>
    <protectedRange password="8511" sqref="D15" name="Zakres1_1_2_2_1_9"/>
    <protectedRange password="8511" sqref="D16" name="Zakres1_1_2_2_1_10"/>
    <protectedRange password="8511" sqref="D17" name="Zakres1_1_2_2_1_11"/>
    <protectedRange password="8511" sqref="D18" name="Zakres1_1_2_2_1_12"/>
    <protectedRange password="8511" sqref="D19" name="Zakres1_1_2_2_1_13"/>
    <protectedRange password="8511" sqref="D20" name="Zakres1_1_2_2_1_14"/>
    <protectedRange password="8511" sqref="D21" name="Zakres1_1_2_2_1_15"/>
    <protectedRange password="8511" sqref="D22" name="Zakres1_1_2_2_1_16"/>
    <protectedRange password="8511" sqref="D23" name="Zakres1_1_2_2_1_17"/>
    <protectedRange password="8511" sqref="D24" name="Zakres1_1_2_2_1_18"/>
    <protectedRange password="8511" sqref="D25" name="Zakres1_1_2_2_1_19"/>
    <protectedRange password="8511" sqref="D26" name="Zakres1_1_2_2_1_20"/>
    <protectedRange password="8511" sqref="D27" name="Zakres1_1_2_2_1_21"/>
    <protectedRange password="8511" sqref="D28" name="Zakres1_1_2_2_1_22"/>
    <protectedRange password="8511" sqref="D29" name="Zakres1_1_2_2_1_23"/>
    <protectedRange password="8511" sqref="D30" name="Zakres1_1_2_2_1_24"/>
    <protectedRange password="8511" sqref="D31" name="Zakres1_1_2_2_1_25"/>
    <protectedRange password="8511" sqref="D32" name="Zakres1_1_2_2_1_26"/>
    <protectedRange password="8511" sqref="D33" name="Zakres1_1_2_2_1_27"/>
    <protectedRange password="8511" sqref="D34" name="Zakres1_1_2_2_1_28"/>
    <protectedRange password="8511" sqref="D35" name="Zakres1_1_2_2_1_29"/>
    <protectedRange password="8511" sqref="D36" name="Zakres1_1_2_2_1_30"/>
    <protectedRange password="8511" sqref="D37" name="Zakres1_1_2_2_1_31"/>
    <protectedRange password="8511" sqref="D39" name="Zakres1_1_2_2_1_3_1"/>
    <protectedRange password="8511" sqref="D40" name="Zakres1_1_2_2_1_3_2"/>
    <protectedRange password="8511" sqref="D42" name="Zakres1_1_2_2_1_3_3"/>
    <protectedRange password="8511" sqref="D43" name="Zakres1_1_2_2_1_3_4"/>
  </protectedRanges>
  <mergeCells count="11">
    <mergeCell ref="B4:D4"/>
    <mergeCell ref="B42:C42"/>
    <mergeCell ref="B43:C43"/>
    <mergeCell ref="A1:D1"/>
    <mergeCell ref="A2:B2"/>
    <mergeCell ref="C2:D2"/>
    <mergeCell ref="A45:D45"/>
    <mergeCell ref="C41:D41"/>
    <mergeCell ref="C38:D38"/>
    <mergeCell ref="C7:D7"/>
    <mergeCell ref="B44:C44"/>
  </mergeCells>
  <dataValidations xWindow="925" yWindow="618" count="8">
    <dataValidation type="list" allowBlank="1" showInputMessage="1" showErrorMessage="1" sqref="C2">
      <formula1>"(wybierz z listy),TAK,NIE"</formula1>
    </dataValidation>
    <dataValidation type="list" allowBlank="1" showInputMessage="1" showErrorMessage="1" sqref="C41 C5:C38">
      <formula1>"(wybierz z listy),TAK,ND"</formula1>
    </dataValidation>
    <dataValidation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4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, a następnie (z menu, które się wyświetli) wybrać polecenie &quot;Wstaw&quot;." sqref="F4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5 F42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41), a następnie (z menu, które się wyświetli) wybrać polecenie &quot;Wstaw&quot;." sqref="F41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9 D40 D42:D43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 lub w polu obok wybierz ND" sqref="D5 D6 D8:D15 D16:D21 D22 D23:D25 D26:D35 D36:D37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rowBreaks count="2" manualBreakCount="2">
    <brk id="21" max="3" man="1"/>
    <brk id="37" max="3" man="1"/>
  </rowBreaks>
  <colBreaks count="1" manualBreakCount="1">
    <brk id="4" max="120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view="pageBreakPreview" zoomScale="115" zoomScaleNormal="100" zoomScaleSheetLayoutView="115" zoomScalePageLayoutView="90" workbookViewId="0">
      <selection sqref="A1:I1"/>
    </sheetView>
  </sheetViews>
  <sheetFormatPr defaultRowHeight="12.75"/>
  <cols>
    <col min="1" max="1" width="2.140625" style="186" customWidth="1"/>
    <col min="2" max="2" width="16.28515625" style="186" customWidth="1"/>
    <col min="3" max="3" width="13.5703125" style="186" customWidth="1"/>
    <col min="4" max="4" width="18.28515625" style="186" customWidth="1"/>
    <col min="5" max="5" width="5.28515625" style="186" customWidth="1"/>
    <col min="6" max="6" width="7" style="186" customWidth="1"/>
    <col min="7" max="7" width="15.85546875" style="186" customWidth="1"/>
    <col min="8" max="8" width="14.42578125" style="186" customWidth="1"/>
    <col min="9" max="9" width="11.28515625" style="186" customWidth="1"/>
    <col min="10" max="10" width="2.140625" style="4" customWidth="1"/>
    <col min="11" max="11" width="9.140625" style="4"/>
    <col min="12" max="16384" width="9.140625" style="186"/>
  </cols>
  <sheetData>
    <row r="1" spans="1:11" s="4" customFormat="1" ht="12.75" customHeight="1">
      <c r="A1" s="722" t="s">
        <v>80</v>
      </c>
      <c r="B1" s="722"/>
      <c r="C1" s="722"/>
      <c r="D1" s="722"/>
      <c r="E1" s="722"/>
      <c r="F1" s="722"/>
      <c r="G1" s="722"/>
      <c r="H1" s="722"/>
      <c r="I1" s="722"/>
      <c r="J1" s="297"/>
    </row>
    <row r="2" spans="1:11" s="302" customFormat="1" ht="14.1" customHeight="1">
      <c r="A2" s="406" t="s">
        <v>11</v>
      </c>
      <c r="B2" s="777" t="s">
        <v>124</v>
      </c>
      <c r="C2" s="778"/>
      <c r="D2" s="778"/>
      <c r="E2" s="778"/>
      <c r="F2" s="778"/>
      <c r="G2" s="778"/>
      <c r="H2" s="778"/>
      <c r="I2" s="778"/>
      <c r="J2" s="50"/>
    </row>
    <row r="3" spans="1:11" s="389" customFormat="1" ht="26.1" customHeight="1">
      <c r="A3" s="407" t="s">
        <v>130</v>
      </c>
      <c r="B3" s="764" t="s">
        <v>420</v>
      </c>
      <c r="C3" s="764"/>
      <c r="D3" s="764"/>
      <c r="E3" s="764"/>
      <c r="F3" s="764"/>
      <c r="G3" s="764"/>
      <c r="H3" s="764"/>
      <c r="I3" s="764"/>
      <c r="J3" s="402"/>
      <c r="K3" s="402"/>
    </row>
    <row r="4" spans="1:11" s="389" customFormat="1" ht="26.1" customHeight="1">
      <c r="A4" s="388" t="s">
        <v>131</v>
      </c>
      <c r="B4" s="764" t="s">
        <v>356</v>
      </c>
      <c r="C4" s="764"/>
      <c r="D4" s="764"/>
      <c r="E4" s="764"/>
      <c r="F4" s="764"/>
      <c r="G4" s="764"/>
      <c r="H4" s="764"/>
      <c r="I4" s="764"/>
      <c r="J4" s="387"/>
      <c r="K4" s="402"/>
    </row>
    <row r="5" spans="1:11" s="389" customFormat="1" ht="45.95" customHeight="1">
      <c r="A5" s="388" t="s">
        <v>132</v>
      </c>
      <c r="B5" s="764" t="s">
        <v>421</v>
      </c>
      <c r="C5" s="764"/>
      <c r="D5" s="764"/>
      <c r="E5" s="764"/>
      <c r="F5" s="764"/>
      <c r="G5" s="764"/>
      <c r="H5" s="764"/>
      <c r="I5" s="764"/>
      <c r="J5" s="387"/>
      <c r="K5" s="402"/>
    </row>
    <row r="6" spans="1:11" s="389" customFormat="1" ht="14.1" customHeight="1">
      <c r="A6" s="388" t="s">
        <v>133</v>
      </c>
      <c r="B6" s="765" t="s">
        <v>367</v>
      </c>
      <c r="C6" s="765"/>
      <c r="D6" s="765"/>
      <c r="E6" s="765"/>
      <c r="F6" s="765"/>
      <c r="G6" s="765"/>
      <c r="H6" s="765"/>
      <c r="I6" s="765"/>
      <c r="J6" s="387"/>
      <c r="K6" s="402"/>
    </row>
    <row r="7" spans="1:11" s="389" customFormat="1" ht="37.5" customHeight="1">
      <c r="A7" s="388" t="s">
        <v>134</v>
      </c>
      <c r="B7" s="763" t="s">
        <v>422</v>
      </c>
      <c r="C7" s="763"/>
      <c r="D7" s="763"/>
      <c r="E7" s="763"/>
      <c r="F7" s="763"/>
      <c r="G7" s="763"/>
      <c r="H7" s="763"/>
      <c r="I7" s="763"/>
      <c r="J7" s="403"/>
      <c r="K7" s="402"/>
    </row>
    <row r="8" spans="1:11" s="389" customFormat="1" ht="14.1" customHeight="1">
      <c r="A8" s="408" t="s">
        <v>12</v>
      </c>
      <c r="B8" s="762" t="s">
        <v>142</v>
      </c>
      <c r="C8" s="762"/>
      <c r="D8" s="762"/>
      <c r="E8" s="762"/>
      <c r="F8" s="762"/>
      <c r="G8" s="762"/>
      <c r="H8" s="762"/>
      <c r="I8" s="762"/>
      <c r="J8" s="403"/>
      <c r="K8" s="402"/>
    </row>
    <row r="9" spans="1:11" s="390" customFormat="1" ht="45.95" customHeight="1">
      <c r="A9" s="409" t="s">
        <v>130</v>
      </c>
      <c r="B9" s="764" t="s">
        <v>409</v>
      </c>
      <c r="C9" s="764"/>
      <c r="D9" s="764"/>
      <c r="E9" s="764"/>
      <c r="F9" s="764"/>
      <c r="G9" s="764"/>
      <c r="H9" s="764"/>
      <c r="I9" s="764"/>
      <c r="J9" s="404"/>
      <c r="K9" s="387"/>
    </row>
    <row r="10" spans="1:11" s="389" customFormat="1" ht="14.1" customHeight="1">
      <c r="A10" s="407" t="s">
        <v>131</v>
      </c>
      <c r="B10" s="761" t="s">
        <v>135</v>
      </c>
      <c r="C10" s="761"/>
      <c r="D10" s="761"/>
      <c r="E10" s="761"/>
      <c r="F10" s="761"/>
      <c r="G10" s="761"/>
      <c r="H10" s="761"/>
      <c r="I10" s="761"/>
      <c r="J10" s="403"/>
      <c r="K10" s="402"/>
    </row>
    <row r="11" spans="1:11" s="389" customFormat="1" ht="26.1" customHeight="1">
      <c r="A11" s="355" t="s">
        <v>132</v>
      </c>
      <c r="B11" s="764" t="s">
        <v>136</v>
      </c>
      <c r="C11" s="764"/>
      <c r="D11" s="764"/>
      <c r="E11" s="764"/>
      <c r="F11" s="764"/>
      <c r="G11" s="764"/>
      <c r="H11" s="764"/>
      <c r="I11" s="764"/>
      <c r="J11" s="402"/>
      <c r="K11" s="402"/>
    </row>
    <row r="12" spans="1:11" s="389" customFormat="1" ht="37.5" customHeight="1">
      <c r="A12" s="355" t="s">
        <v>133</v>
      </c>
      <c r="B12" s="764" t="s">
        <v>368</v>
      </c>
      <c r="C12" s="766"/>
      <c r="D12" s="766"/>
      <c r="E12" s="766"/>
      <c r="F12" s="766"/>
      <c r="G12" s="766"/>
      <c r="H12" s="766"/>
      <c r="I12" s="766"/>
      <c r="J12" s="405"/>
      <c r="K12" s="402"/>
    </row>
    <row r="13" spans="1:11" ht="3" customHeight="1">
      <c r="A13" s="351"/>
      <c r="B13" s="350"/>
      <c r="C13" s="350"/>
      <c r="D13" s="350"/>
      <c r="E13" s="350"/>
      <c r="F13" s="350"/>
      <c r="G13" s="350"/>
      <c r="H13" s="350"/>
      <c r="I13" s="350"/>
      <c r="J13" s="297"/>
    </row>
    <row r="14" spans="1:11">
      <c r="A14" s="760"/>
      <c r="B14" s="391"/>
      <c r="C14" s="392"/>
      <c r="D14" s="393"/>
      <c r="E14" s="348"/>
      <c r="F14" s="767"/>
      <c r="G14" s="768"/>
      <c r="H14" s="768"/>
      <c r="I14" s="769"/>
    </row>
    <row r="15" spans="1:11" ht="10.5" customHeight="1">
      <c r="A15" s="760"/>
      <c r="B15" s="774" t="s">
        <v>454</v>
      </c>
      <c r="C15" s="775"/>
      <c r="D15" s="776" t="s">
        <v>455</v>
      </c>
      <c r="E15" s="348"/>
      <c r="F15" s="770"/>
      <c r="G15" s="760"/>
      <c r="H15" s="760"/>
      <c r="I15" s="530"/>
    </row>
    <row r="16" spans="1:11" ht="26.25" customHeight="1">
      <c r="A16" s="760"/>
      <c r="B16" s="774"/>
      <c r="C16" s="775"/>
      <c r="D16" s="776"/>
      <c r="E16" s="348"/>
      <c r="F16" s="770"/>
      <c r="G16" s="760"/>
      <c r="H16" s="760"/>
      <c r="I16" s="530"/>
    </row>
    <row r="17" spans="1:10" ht="3.75" customHeight="1">
      <c r="A17" s="760"/>
      <c r="B17" s="774"/>
      <c r="C17" s="775"/>
      <c r="D17" s="776"/>
      <c r="E17" s="348"/>
      <c r="F17" s="770"/>
      <c r="G17" s="760"/>
      <c r="H17" s="760"/>
      <c r="I17" s="530"/>
    </row>
    <row r="18" spans="1:10" ht="11.25" customHeight="1">
      <c r="A18" s="760"/>
      <c r="B18" s="394"/>
      <c r="C18" s="395"/>
      <c r="D18" s="396"/>
      <c r="E18" s="348"/>
      <c r="F18" s="771"/>
      <c r="G18" s="772"/>
      <c r="H18" s="772"/>
      <c r="I18" s="773"/>
    </row>
    <row r="19" spans="1:10" ht="11.25" customHeight="1">
      <c r="A19" s="4"/>
      <c r="B19" s="780" t="s">
        <v>23</v>
      </c>
      <c r="C19" s="781"/>
      <c r="D19" s="782"/>
      <c r="E19" s="356"/>
      <c r="F19" s="783" t="s">
        <v>211</v>
      </c>
      <c r="G19" s="783"/>
      <c r="H19" s="783"/>
      <c r="I19" s="783"/>
      <c r="J19" s="48"/>
    </row>
    <row r="20" spans="1:10" ht="9.75" customHeight="1">
      <c r="A20" s="4"/>
      <c r="B20" s="48"/>
      <c r="C20" s="49"/>
      <c r="D20" s="50"/>
      <c r="E20" s="50"/>
      <c r="F20" s="780"/>
      <c r="G20" s="780"/>
      <c r="H20" s="780"/>
      <c r="I20" s="780"/>
      <c r="J20" s="48"/>
    </row>
    <row r="21" spans="1:10" ht="3.95" customHeight="1">
      <c r="A21" s="4"/>
      <c r="B21" s="48"/>
      <c r="C21" s="49"/>
      <c r="D21" s="50"/>
      <c r="E21" s="50"/>
      <c r="F21" s="349"/>
      <c r="G21" s="48"/>
      <c r="H21" s="48"/>
      <c r="I21" s="48"/>
      <c r="J21" s="48"/>
    </row>
    <row r="22" spans="1:10" ht="30.75" customHeight="1">
      <c r="A22" s="410">
        <v>4</v>
      </c>
      <c r="B22" s="779" t="s">
        <v>357</v>
      </c>
      <c r="C22" s="766"/>
      <c r="D22" s="766"/>
      <c r="E22" s="766"/>
      <c r="F22" s="766"/>
      <c r="G22" s="766"/>
      <c r="H22" s="766"/>
      <c r="I22" s="766"/>
    </row>
    <row r="23" spans="1:10" ht="32.25" customHeight="1">
      <c r="A23" s="410">
        <v>5</v>
      </c>
      <c r="B23" s="779" t="s">
        <v>372</v>
      </c>
      <c r="C23" s="766"/>
      <c r="D23" s="766"/>
      <c r="E23" s="766"/>
      <c r="F23" s="766"/>
      <c r="G23" s="766"/>
      <c r="H23" s="766"/>
      <c r="I23" s="766"/>
    </row>
    <row r="24" spans="1:10">
      <c r="A24" s="410">
        <v>6</v>
      </c>
      <c r="B24" s="779" t="s">
        <v>405</v>
      </c>
      <c r="C24" s="766"/>
      <c r="D24" s="766"/>
      <c r="E24" s="766"/>
      <c r="F24" s="766"/>
      <c r="G24" s="766"/>
      <c r="H24" s="766"/>
      <c r="I24" s="766"/>
    </row>
    <row r="25" spans="1:10" s="4" customFormat="1"/>
  </sheetData>
  <sheetProtection algorithmName="SHA-512" hashValue="gJIqKA5+5+bjTnP0RQ9Zqza8lHg7YNwBxLXZaDfdpMR4IIBkWNLmdP7w/eaO6DzLlAKFD+d1iMO9F24KBgIkRA==" saltValue="Ed98sz2yWYBLPRsFR+VMaA==" spinCount="100000" sheet="1" objects="1" scenarios="1" formatCells="0" formatColumns="0" formatRows="0" insertRows="0" deleteRows="0"/>
  <mergeCells count="21">
    <mergeCell ref="B22:I22"/>
    <mergeCell ref="B23:I23"/>
    <mergeCell ref="B24:I24"/>
    <mergeCell ref="B19:D19"/>
    <mergeCell ref="F19:I20"/>
    <mergeCell ref="A1:I1"/>
    <mergeCell ref="B2:I2"/>
    <mergeCell ref="B3:I3"/>
    <mergeCell ref="B5:I5"/>
    <mergeCell ref="B4:I4"/>
    <mergeCell ref="B6:I6"/>
    <mergeCell ref="B11:I11"/>
    <mergeCell ref="B12:I12"/>
    <mergeCell ref="F14:I18"/>
    <mergeCell ref="B15:C17"/>
    <mergeCell ref="D15:D17"/>
    <mergeCell ref="A14:A18"/>
    <mergeCell ref="B10:I10"/>
    <mergeCell ref="B8:I8"/>
    <mergeCell ref="B7:I7"/>
    <mergeCell ref="B9:I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view="pageBreakPreview" zoomScale="85" zoomScaleNormal="115" zoomScaleSheetLayoutView="85" workbookViewId="0"/>
  </sheetViews>
  <sheetFormatPr defaultRowHeight="12.75"/>
  <cols>
    <col min="1" max="1" width="3.85546875" style="28" customWidth="1"/>
    <col min="2" max="2" width="1.85546875" style="28" customWidth="1"/>
    <col min="3" max="3" width="10" style="28" customWidth="1"/>
    <col min="4" max="4" width="22.28515625" style="28" customWidth="1"/>
    <col min="5" max="5" width="6.28515625" style="28" customWidth="1"/>
    <col min="6" max="6" width="9.5703125" style="28" customWidth="1"/>
    <col min="7" max="7" width="9.140625" style="28"/>
    <col min="8" max="8" width="9.7109375" style="28" customWidth="1"/>
    <col min="9" max="9" width="34.7109375" style="28" customWidth="1"/>
    <col min="10" max="10" width="6.7109375" style="27" customWidth="1"/>
    <col min="11" max="16384" width="9.140625" style="28"/>
  </cols>
  <sheetData>
    <row r="1" spans="1:9">
      <c r="A1" s="27"/>
      <c r="B1" s="27"/>
      <c r="C1" s="27"/>
      <c r="D1" s="27"/>
      <c r="E1" s="27"/>
      <c r="F1" s="27"/>
      <c r="G1" s="27"/>
      <c r="H1" s="16"/>
      <c r="I1" s="411" t="s">
        <v>237</v>
      </c>
    </row>
    <row r="2" spans="1:9" ht="6" customHeight="1">
      <c r="A2" s="27"/>
      <c r="B2" s="27"/>
      <c r="C2" s="27"/>
      <c r="D2" s="27"/>
      <c r="E2" s="27"/>
      <c r="F2" s="27"/>
      <c r="G2" s="27"/>
      <c r="H2" s="27"/>
      <c r="I2" s="358"/>
    </row>
    <row r="3" spans="1:9" s="27" customFormat="1">
      <c r="A3" s="784" t="s">
        <v>313</v>
      </c>
      <c r="B3" s="784"/>
      <c r="C3" s="784"/>
      <c r="D3" s="784"/>
      <c r="I3" s="358"/>
    </row>
    <row r="4" spans="1:9" s="27" customFormat="1" ht="6" customHeight="1"/>
    <row r="5" spans="1:9" ht="10.5" customHeight="1">
      <c r="A5" s="789" t="s">
        <v>358</v>
      </c>
      <c r="B5" s="789"/>
      <c r="C5" s="789"/>
      <c r="D5" s="789"/>
      <c r="E5" s="789"/>
      <c r="F5" s="789"/>
      <c r="G5" s="789"/>
      <c r="H5" s="789"/>
      <c r="I5" s="789"/>
    </row>
    <row r="6" spans="1:9" ht="17.25" customHeight="1">
      <c r="A6" s="789"/>
      <c r="B6" s="789"/>
      <c r="C6" s="789"/>
      <c r="D6" s="789"/>
      <c r="E6" s="789"/>
      <c r="F6" s="789"/>
      <c r="G6" s="789"/>
      <c r="H6" s="789"/>
      <c r="I6" s="789"/>
    </row>
    <row r="7" spans="1:9" ht="16.5" customHeight="1">
      <c r="A7" s="789"/>
      <c r="B7" s="789"/>
      <c r="C7" s="789"/>
      <c r="D7" s="789"/>
      <c r="E7" s="789"/>
      <c r="F7" s="789"/>
      <c r="G7" s="789"/>
      <c r="H7" s="789"/>
      <c r="I7" s="789"/>
    </row>
    <row r="8" spans="1:9" ht="6" customHeight="1">
      <c r="A8" s="27"/>
      <c r="B8" s="27"/>
      <c r="C8" s="27"/>
      <c r="D8" s="27"/>
      <c r="E8" s="27"/>
      <c r="F8" s="27"/>
      <c r="G8" s="27"/>
      <c r="H8" s="27"/>
      <c r="I8" s="27"/>
    </row>
    <row r="9" spans="1:9">
      <c r="A9" s="27"/>
      <c r="B9" s="27"/>
      <c r="C9" s="27"/>
      <c r="D9" s="27"/>
      <c r="E9" s="804" t="str">
        <f>IF(Nazwa_Beneficjenta="","",Nazwa_Beneficjenta)</f>
        <v/>
      </c>
      <c r="F9" s="805"/>
      <c r="G9" s="805"/>
      <c r="H9" s="805"/>
      <c r="I9" s="806"/>
    </row>
    <row r="10" spans="1:9" ht="48" customHeight="1">
      <c r="A10" s="483" t="s">
        <v>467</v>
      </c>
      <c r="B10" s="27"/>
      <c r="C10" s="27"/>
      <c r="D10" s="27"/>
      <c r="E10" s="810"/>
      <c r="F10" s="811"/>
      <c r="G10" s="811"/>
      <c r="H10" s="811"/>
      <c r="I10" s="812"/>
    </row>
    <row r="11" spans="1:9" ht="6" customHeight="1">
      <c r="A11" s="27"/>
      <c r="B11" s="27"/>
      <c r="C11" s="27"/>
      <c r="D11" s="27"/>
      <c r="E11" s="27"/>
      <c r="F11" s="27"/>
      <c r="G11" s="27"/>
      <c r="H11" s="27"/>
      <c r="I11" s="27"/>
    </row>
    <row r="12" spans="1:9">
      <c r="A12" s="27"/>
      <c r="B12" s="27"/>
      <c r="C12" s="27"/>
      <c r="D12" s="27"/>
      <c r="E12" s="804"/>
      <c r="F12" s="805"/>
      <c r="G12" s="805"/>
      <c r="H12" s="805"/>
      <c r="I12" s="806"/>
    </row>
    <row r="13" spans="1:9">
      <c r="A13" s="27" t="s">
        <v>171</v>
      </c>
      <c r="B13" s="27"/>
      <c r="C13" s="27"/>
      <c r="D13" s="27"/>
      <c r="E13" s="807"/>
      <c r="F13" s="808"/>
      <c r="G13" s="808"/>
      <c r="H13" s="808"/>
      <c r="I13" s="809"/>
    </row>
    <row r="14" spans="1:9">
      <c r="A14" s="27"/>
      <c r="B14" s="27"/>
      <c r="C14" s="27"/>
      <c r="D14" s="27"/>
      <c r="E14" s="810"/>
      <c r="F14" s="811"/>
      <c r="G14" s="811"/>
      <c r="H14" s="811"/>
      <c r="I14" s="812"/>
    </row>
    <row r="15" spans="1:9" ht="6" customHeight="1">
      <c r="A15" s="27"/>
      <c r="B15" s="27"/>
      <c r="C15" s="27"/>
      <c r="D15" s="27"/>
      <c r="E15" s="27"/>
      <c r="F15" s="27"/>
      <c r="G15" s="27"/>
      <c r="H15" s="27"/>
      <c r="I15" s="27"/>
    </row>
    <row r="16" spans="1:9">
      <c r="A16" s="27"/>
      <c r="B16" s="27"/>
      <c r="C16" s="27"/>
      <c r="D16" s="27"/>
      <c r="E16" s="804"/>
      <c r="F16" s="805"/>
      <c r="G16" s="805"/>
      <c r="H16" s="805"/>
      <c r="I16" s="806"/>
    </row>
    <row r="17" spans="1:9">
      <c r="A17" s="27" t="s">
        <v>190</v>
      </c>
      <c r="B17" s="27"/>
      <c r="C17" s="27"/>
      <c r="D17" s="27"/>
      <c r="E17" s="807"/>
      <c r="F17" s="808"/>
      <c r="G17" s="808"/>
      <c r="H17" s="808"/>
      <c r="I17" s="809"/>
    </row>
    <row r="18" spans="1:9">
      <c r="A18" s="27"/>
      <c r="B18" s="27"/>
      <c r="C18" s="27"/>
      <c r="D18" s="27"/>
      <c r="E18" s="810"/>
      <c r="F18" s="811"/>
      <c r="G18" s="811"/>
      <c r="H18" s="811"/>
      <c r="I18" s="812"/>
    </row>
    <row r="19" spans="1:9" ht="6" customHeight="1">
      <c r="A19" s="27"/>
      <c r="B19" s="27"/>
      <c r="C19" s="27"/>
      <c r="D19" s="27"/>
      <c r="E19" s="27"/>
      <c r="F19" s="27"/>
      <c r="G19" s="27"/>
      <c r="H19" s="27"/>
      <c r="I19" s="27"/>
    </row>
    <row r="20" spans="1:9">
      <c r="A20" s="31" t="s">
        <v>215</v>
      </c>
      <c r="B20" s="31"/>
      <c r="C20" s="31"/>
      <c r="D20" s="27"/>
      <c r="E20" s="27"/>
      <c r="F20" s="27"/>
      <c r="G20" s="27"/>
      <c r="H20" s="27"/>
      <c r="I20" s="27"/>
    </row>
    <row r="21" spans="1:9" ht="9" customHeight="1">
      <c r="A21" s="31"/>
      <c r="B21" s="31"/>
      <c r="C21" s="31"/>
      <c r="D21" s="27"/>
      <c r="E21" s="27"/>
      <c r="F21" s="27"/>
      <c r="G21" s="27"/>
      <c r="H21" s="27"/>
      <c r="I21" s="27"/>
    </row>
    <row r="22" spans="1:9" ht="12.75" customHeight="1">
      <c r="A22" s="29" t="s">
        <v>206</v>
      </c>
      <c r="B22" s="27"/>
      <c r="C22" s="785" t="s">
        <v>359</v>
      </c>
      <c r="D22" s="786"/>
      <c r="E22" s="786"/>
      <c r="F22" s="786"/>
      <c r="G22" s="786"/>
      <c r="H22" s="786"/>
      <c r="I22" s="787"/>
    </row>
    <row r="23" spans="1:9" ht="19.5" customHeight="1">
      <c r="A23" s="357"/>
      <c r="B23" s="30"/>
      <c r="C23" s="788"/>
      <c r="D23" s="789"/>
      <c r="E23" s="789"/>
      <c r="F23" s="789"/>
      <c r="G23" s="789"/>
      <c r="H23" s="789"/>
      <c r="I23" s="790"/>
    </row>
    <row r="24" spans="1:9" ht="12.75" customHeight="1">
      <c r="A24" s="32"/>
      <c r="B24" s="32"/>
      <c r="C24" s="788"/>
      <c r="D24" s="789"/>
      <c r="E24" s="789"/>
      <c r="F24" s="789"/>
      <c r="G24" s="789"/>
      <c r="H24" s="789"/>
      <c r="I24" s="790"/>
    </row>
    <row r="25" spans="1:9" ht="12.75" customHeight="1">
      <c r="A25" s="32"/>
      <c r="B25" s="32"/>
      <c r="C25" s="788"/>
      <c r="D25" s="789"/>
      <c r="E25" s="789"/>
      <c r="F25" s="789"/>
      <c r="G25" s="789"/>
      <c r="H25" s="789"/>
      <c r="I25" s="790"/>
    </row>
    <row r="26" spans="1:9" ht="12.75" customHeight="1">
      <c r="A26" s="32"/>
      <c r="B26" s="32"/>
      <c r="C26" s="788"/>
      <c r="D26" s="789"/>
      <c r="E26" s="789"/>
      <c r="F26" s="789"/>
      <c r="G26" s="789"/>
      <c r="H26" s="789"/>
      <c r="I26" s="790"/>
    </row>
    <row r="27" spans="1:9" ht="18.75" customHeight="1">
      <c r="A27" s="27"/>
      <c r="B27" s="27"/>
      <c r="C27" s="791"/>
      <c r="D27" s="792"/>
      <c r="E27" s="792"/>
      <c r="F27" s="792"/>
      <c r="G27" s="792"/>
      <c r="H27" s="792"/>
      <c r="I27" s="793"/>
    </row>
    <row r="28" spans="1:9" ht="7.5" customHeight="1">
      <c r="A28" s="27"/>
      <c r="B28" s="27"/>
      <c r="C28" s="27"/>
      <c r="D28" s="27"/>
      <c r="E28" s="27"/>
      <c r="F28" s="27"/>
      <c r="G28" s="27"/>
      <c r="H28" s="27"/>
      <c r="I28" s="27"/>
    </row>
    <row r="29" spans="1:9" ht="42" customHeight="1">
      <c r="A29" s="33" t="s">
        <v>5</v>
      </c>
      <c r="B29" s="837" t="s">
        <v>423</v>
      </c>
      <c r="C29" s="838"/>
      <c r="D29" s="838"/>
      <c r="E29" s="838"/>
      <c r="F29" s="839"/>
      <c r="G29" s="831" t="s">
        <v>424</v>
      </c>
      <c r="H29" s="832"/>
      <c r="I29" s="833"/>
    </row>
    <row r="30" spans="1:9" ht="17.100000000000001" customHeight="1">
      <c r="A30" s="435">
        <v>1</v>
      </c>
      <c r="B30" s="827"/>
      <c r="C30" s="828"/>
      <c r="D30" s="828"/>
      <c r="E30" s="828"/>
      <c r="F30" s="829"/>
      <c r="G30" s="823"/>
      <c r="H30" s="824"/>
      <c r="I30" s="825"/>
    </row>
    <row r="31" spans="1:9" ht="17.100000000000001" customHeight="1">
      <c r="A31" s="435">
        <v>2</v>
      </c>
      <c r="B31" s="827"/>
      <c r="C31" s="828"/>
      <c r="D31" s="828"/>
      <c r="E31" s="828"/>
      <c r="F31" s="829"/>
      <c r="G31" s="823"/>
      <c r="H31" s="824"/>
      <c r="I31" s="825"/>
    </row>
    <row r="32" spans="1:9" ht="17.100000000000001" customHeight="1">
      <c r="A32" s="435">
        <v>3</v>
      </c>
      <c r="B32" s="827"/>
      <c r="C32" s="828"/>
      <c r="D32" s="828"/>
      <c r="E32" s="828"/>
      <c r="F32" s="829"/>
      <c r="G32" s="823"/>
      <c r="H32" s="824"/>
      <c r="I32" s="825"/>
    </row>
    <row r="33" spans="1:11" ht="17.100000000000001" customHeight="1">
      <c r="A33" s="435">
        <v>4</v>
      </c>
      <c r="B33" s="827"/>
      <c r="C33" s="828"/>
      <c r="D33" s="828"/>
      <c r="E33" s="828"/>
      <c r="F33" s="829"/>
      <c r="G33" s="823"/>
      <c r="H33" s="824"/>
      <c r="I33" s="825"/>
    </row>
    <row r="34" spans="1:11" ht="17.100000000000001" customHeight="1">
      <c r="A34" s="435">
        <v>5</v>
      </c>
      <c r="B34" s="827"/>
      <c r="C34" s="828"/>
      <c r="D34" s="828"/>
      <c r="E34" s="828"/>
      <c r="F34" s="829"/>
      <c r="G34" s="823"/>
      <c r="H34" s="824"/>
      <c r="I34" s="825"/>
    </row>
    <row r="35" spans="1:11" s="188" customFormat="1" ht="17.100000000000001" customHeight="1">
      <c r="A35" s="34" t="s">
        <v>3</v>
      </c>
      <c r="B35" s="834"/>
      <c r="C35" s="835"/>
      <c r="D35" s="835"/>
      <c r="E35" s="835"/>
      <c r="F35" s="836"/>
      <c r="G35" s="823"/>
      <c r="H35" s="824"/>
      <c r="I35" s="825"/>
      <c r="J35" s="398"/>
    </row>
    <row r="36" spans="1:11">
      <c r="A36" s="27"/>
      <c r="B36" s="27"/>
      <c r="C36" s="27"/>
      <c r="D36" s="27"/>
      <c r="E36" s="27"/>
      <c r="F36" s="27"/>
      <c r="G36" s="27"/>
      <c r="H36" s="27"/>
      <c r="I36" s="27"/>
      <c r="K36" s="479" t="s">
        <v>464</v>
      </c>
    </row>
    <row r="37" spans="1:11" ht="14.25" customHeight="1">
      <c r="A37" s="29" t="s">
        <v>206</v>
      </c>
      <c r="B37" s="397">
        <v>1</v>
      </c>
      <c r="C37" s="785" t="s">
        <v>222</v>
      </c>
      <c r="D37" s="786"/>
      <c r="E37" s="786"/>
      <c r="F37" s="786"/>
      <c r="G37" s="786"/>
      <c r="H37" s="786"/>
      <c r="I37" s="787"/>
      <c r="K37" s="472" t="s">
        <v>466</v>
      </c>
    </row>
    <row r="38" spans="1:11">
      <c r="A38" s="822"/>
      <c r="B38" s="27"/>
      <c r="C38" s="788"/>
      <c r="D38" s="789"/>
      <c r="E38" s="789"/>
      <c r="F38" s="789"/>
      <c r="G38" s="789"/>
      <c r="H38" s="789"/>
      <c r="I38" s="790"/>
    </row>
    <row r="39" spans="1:11" ht="6.75" customHeight="1">
      <c r="A39" s="822"/>
      <c r="B39" s="27"/>
      <c r="C39" s="791"/>
      <c r="D39" s="792"/>
      <c r="E39" s="792"/>
      <c r="F39" s="792"/>
      <c r="G39" s="792"/>
      <c r="H39" s="792"/>
      <c r="I39" s="793"/>
    </row>
    <row r="40" spans="1:11">
      <c r="A40" s="27"/>
      <c r="B40" s="27"/>
      <c r="C40" s="27"/>
      <c r="D40" s="27"/>
      <c r="E40" s="27"/>
      <c r="F40" s="27"/>
      <c r="G40" s="27"/>
      <c r="H40" s="27"/>
      <c r="I40" s="27"/>
    </row>
    <row r="41" spans="1:11">
      <c r="A41" s="27"/>
      <c r="B41" s="27"/>
      <c r="C41" s="27"/>
      <c r="D41" s="27"/>
      <c r="E41" s="27"/>
      <c r="F41" s="27"/>
      <c r="G41" s="27"/>
      <c r="H41" s="27"/>
      <c r="I41" s="27"/>
    </row>
    <row r="42" spans="1:11" ht="9.9499999999999993" customHeight="1">
      <c r="A42" s="813" t="s">
        <v>456</v>
      </c>
      <c r="B42" s="814"/>
      <c r="C42" s="814"/>
      <c r="D42" s="814"/>
      <c r="E42" s="815"/>
      <c r="F42" s="27"/>
      <c r="G42" s="794"/>
      <c r="H42" s="795"/>
      <c r="I42" s="796"/>
    </row>
    <row r="43" spans="1:11" ht="24" customHeight="1">
      <c r="A43" s="816"/>
      <c r="B43" s="817"/>
      <c r="C43" s="817"/>
      <c r="D43" s="817"/>
      <c r="E43" s="818"/>
      <c r="F43" s="27"/>
      <c r="G43" s="797"/>
      <c r="H43" s="798"/>
      <c r="I43" s="799"/>
    </row>
    <row r="44" spans="1:11" ht="9.9499999999999993" customHeight="1">
      <c r="A44" s="819"/>
      <c r="B44" s="820"/>
      <c r="C44" s="820"/>
      <c r="D44" s="820"/>
      <c r="E44" s="821"/>
      <c r="F44" s="27"/>
      <c r="G44" s="800"/>
      <c r="H44" s="801"/>
      <c r="I44" s="802"/>
    </row>
    <row r="45" spans="1:11" ht="24.75" customHeight="1">
      <c r="A45" s="826" t="s">
        <v>43</v>
      </c>
      <c r="B45" s="826"/>
      <c r="C45" s="826"/>
      <c r="D45" s="826"/>
      <c r="E45" s="826"/>
      <c r="F45" s="27"/>
      <c r="G45" s="803" t="s">
        <v>211</v>
      </c>
      <c r="H45" s="803"/>
      <c r="I45" s="803"/>
    </row>
    <row r="46" spans="1:11">
      <c r="A46" s="27"/>
      <c r="B46" s="27"/>
      <c r="C46" s="27"/>
      <c r="D46" s="27"/>
      <c r="E46" s="27"/>
      <c r="F46" s="27"/>
      <c r="G46" s="27"/>
      <c r="H46" s="27"/>
      <c r="I46" s="27"/>
    </row>
    <row r="47" spans="1:11" ht="14.25" customHeight="1">
      <c r="A47" s="51">
        <v>1</v>
      </c>
      <c r="B47" s="830" t="s">
        <v>369</v>
      </c>
      <c r="C47" s="830"/>
      <c r="D47" s="830"/>
      <c r="E47" s="830"/>
      <c r="F47" s="830"/>
      <c r="G47" s="830"/>
      <c r="H47" s="830"/>
      <c r="I47" s="830"/>
    </row>
    <row r="48" spans="1:11" ht="12" customHeight="1">
      <c r="A48" s="27"/>
      <c r="B48" s="830"/>
      <c r="C48" s="830"/>
      <c r="D48" s="830"/>
      <c r="E48" s="830"/>
      <c r="F48" s="830"/>
      <c r="G48" s="830"/>
      <c r="H48" s="830"/>
      <c r="I48" s="830"/>
    </row>
    <row r="49" spans="1:9" ht="6" customHeight="1">
      <c r="A49" s="27"/>
      <c r="B49" s="27"/>
      <c r="C49" s="27"/>
      <c r="D49" s="27"/>
      <c r="E49" s="27"/>
      <c r="F49" s="27"/>
      <c r="G49" s="27"/>
      <c r="H49" s="27"/>
      <c r="I49" s="27"/>
    </row>
    <row r="50" spans="1:9" s="27" customFormat="1"/>
    <row r="51" spans="1:9">
      <c r="I51" s="27"/>
    </row>
    <row r="52" spans="1:9">
      <c r="I52" s="27"/>
    </row>
  </sheetData>
  <sheetProtection algorithmName="SHA-512" hashValue="2NoAEEs6iuhIjx6n2WepGKY6YzuBza2OiDM/yzpXpyzZflT2aVMQpj+YeJnPTF9T09UGq1+sdFjSGjHBeV/sFQ==" saltValue="C9O+eKa5aFC9QfHPoB8Y3g==" spinCount="100000" sheet="1" objects="1" scenarios="1" formatCells="0" formatColumns="0" formatRows="0" insertRows="0" deleteRows="0"/>
  <mergeCells count="27">
    <mergeCell ref="E9:I10"/>
    <mergeCell ref="B47:I48"/>
    <mergeCell ref="C37:I39"/>
    <mergeCell ref="A5:I7"/>
    <mergeCell ref="G29:I29"/>
    <mergeCell ref="B35:F35"/>
    <mergeCell ref="B29:F29"/>
    <mergeCell ref="B30:F30"/>
    <mergeCell ref="B31:F31"/>
    <mergeCell ref="B32:F32"/>
    <mergeCell ref="B33:F33"/>
    <mergeCell ref="A3:D3"/>
    <mergeCell ref="C22:I27"/>
    <mergeCell ref="G42:I44"/>
    <mergeCell ref="G45:I45"/>
    <mergeCell ref="E12:I14"/>
    <mergeCell ref="E16:I18"/>
    <mergeCell ref="A42:E44"/>
    <mergeCell ref="A38:A39"/>
    <mergeCell ref="G30:I30"/>
    <mergeCell ref="G31:I31"/>
    <mergeCell ref="G32:I32"/>
    <mergeCell ref="G33:I33"/>
    <mergeCell ref="G34:I34"/>
    <mergeCell ref="G35:I35"/>
    <mergeCell ref="A45:E45"/>
    <mergeCell ref="B34:F34"/>
  </mergeCells>
  <dataValidations xWindow="809" yWindow="410" count="4">
    <dataValidation type="list" allowBlank="1" showDropDown="1" showInputMessage="1" showErrorMessage="1" errorTitle="Błąd" error="W tym polu można wpisać tylko znak &quot;X&quot;" sqref="A23 A38:A39">
      <formula1>"x,X"</formula1>
    </dataValidation>
    <dataValidation allowBlank="1" showInputMessage="1" showErrorMessage="1" promptTitle="Uwaga!" prompt="Wartość w tym polu jest automatycznie &quot;zaciągana&quot; z pola 3. w części II. formularza wniosku" sqref="E9:I10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36), a następnie (z menu, które się wyświetli) wybrać polecenie &quot;Wstaw&quot;." sqref="K3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K3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showZeros="0" view="pageBreakPreview" zoomScale="85" zoomScaleNormal="100" zoomScaleSheetLayoutView="85" workbookViewId="0"/>
  </sheetViews>
  <sheetFormatPr defaultRowHeight="12.75"/>
  <cols>
    <col min="1" max="1" width="3.5703125" style="80" customWidth="1"/>
    <col min="2" max="2" width="1.140625" style="80" customWidth="1"/>
    <col min="3" max="3" width="47.140625" style="80" customWidth="1"/>
    <col min="4" max="4" width="3.28515625" style="80" customWidth="1"/>
    <col min="5" max="5" width="13" style="86" customWidth="1"/>
    <col min="6" max="6" width="8.42578125" style="87" customWidth="1"/>
    <col min="7" max="7" width="16.5703125" style="87" customWidth="1"/>
    <col min="8" max="8" width="13" style="87" customWidth="1"/>
    <col min="9" max="9" width="18.42578125" style="87" customWidth="1"/>
    <col min="10" max="10" width="16.140625" style="87" customWidth="1"/>
    <col min="11" max="11" width="3.7109375" style="87" customWidth="1"/>
    <col min="12" max="12" width="6.7109375" style="80" customWidth="1"/>
    <col min="13" max="237" width="9.140625" style="80"/>
    <col min="238" max="238" width="1.140625" style="80" customWidth="1"/>
    <col min="239" max="239" width="3.28515625" style="80" customWidth="1"/>
    <col min="240" max="240" width="48.85546875" style="80" customWidth="1"/>
    <col min="241" max="241" width="3.28515625" style="80" customWidth="1"/>
    <col min="242" max="248" width="13" style="80" customWidth="1"/>
    <col min="249" max="493" width="9.140625" style="80"/>
    <col min="494" max="494" width="1.140625" style="80" customWidth="1"/>
    <col min="495" max="495" width="3.28515625" style="80" customWidth="1"/>
    <col min="496" max="496" width="48.85546875" style="80" customWidth="1"/>
    <col min="497" max="497" width="3.28515625" style="80" customWidth="1"/>
    <col min="498" max="504" width="13" style="80" customWidth="1"/>
    <col min="505" max="749" width="9.140625" style="80"/>
    <col min="750" max="750" width="1.140625" style="80" customWidth="1"/>
    <col min="751" max="751" width="3.28515625" style="80" customWidth="1"/>
    <col min="752" max="752" width="48.85546875" style="80" customWidth="1"/>
    <col min="753" max="753" width="3.28515625" style="80" customWidth="1"/>
    <col min="754" max="760" width="13" style="80" customWidth="1"/>
    <col min="761" max="1005" width="9.140625" style="80"/>
    <col min="1006" max="1006" width="1.140625" style="80" customWidth="1"/>
    <col min="1007" max="1007" width="3.28515625" style="80" customWidth="1"/>
    <col min="1008" max="1008" width="48.85546875" style="80" customWidth="1"/>
    <col min="1009" max="1009" width="3.28515625" style="80" customWidth="1"/>
    <col min="1010" max="1016" width="13" style="80" customWidth="1"/>
    <col min="1017" max="1261" width="9.140625" style="80"/>
    <col min="1262" max="1262" width="1.140625" style="80" customWidth="1"/>
    <col min="1263" max="1263" width="3.28515625" style="80" customWidth="1"/>
    <col min="1264" max="1264" width="48.85546875" style="80" customWidth="1"/>
    <col min="1265" max="1265" width="3.28515625" style="80" customWidth="1"/>
    <col min="1266" max="1272" width="13" style="80" customWidth="1"/>
    <col min="1273" max="1517" width="9.140625" style="80"/>
    <col min="1518" max="1518" width="1.140625" style="80" customWidth="1"/>
    <col min="1519" max="1519" width="3.28515625" style="80" customWidth="1"/>
    <col min="1520" max="1520" width="48.85546875" style="80" customWidth="1"/>
    <col min="1521" max="1521" width="3.28515625" style="80" customWidth="1"/>
    <col min="1522" max="1528" width="13" style="80" customWidth="1"/>
    <col min="1529" max="1773" width="9.140625" style="80"/>
    <col min="1774" max="1774" width="1.140625" style="80" customWidth="1"/>
    <col min="1775" max="1775" width="3.28515625" style="80" customWidth="1"/>
    <col min="1776" max="1776" width="48.85546875" style="80" customWidth="1"/>
    <col min="1777" max="1777" width="3.28515625" style="80" customWidth="1"/>
    <col min="1778" max="1784" width="13" style="80" customWidth="1"/>
    <col min="1785" max="2029" width="9.140625" style="80"/>
    <col min="2030" max="2030" width="1.140625" style="80" customWidth="1"/>
    <col min="2031" max="2031" width="3.28515625" style="80" customWidth="1"/>
    <col min="2032" max="2032" width="48.85546875" style="80" customWidth="1"/>
    <col min="2033" max="2033" width="3.28515625" style="80" customWidth="1"/>
    <col min="2034" max="2040" width="13" style="80" customWidth="1"/>
    <col min="2041" max="2285" width="9.140625" style="80"/>
    <col min="2286" max="2286" width="1.140625" style="80" customWidth="1"/>
    <col min="2287" max="2287" width="3.28515625" style="80" customWidth="1"/>
    <col min="2288" max="2288" width="48.85546875" style="80" customWidth="1"/>
    <col min="2289" max="2289" width="3.28515625" style="80" customWidth="1"/>
    <col min="2290" max="2296" width="13" style="80" customWidth="1"/>
    <col min="2297" max="2541" width="9.140625" style="80"/>
    <col min="2542" max="2542" width="1.140625" style="80" customWidth="1"/>
    <col min="2543" max="2543" width="3.28515625" style="80" customWidth="1"/>
    <col min="2544" max="2544" width="48.85546875" style="80" customWidth="1"/>
    <col min="2545" max="2545" width="3.28515625" style="80" customWidth="1"/>
    <col min="2546" max="2552" width="13" style="80" customWidth="1"/>
    <col min="2553" max="2797" width="9.140625" style="80"/>
    <col min="2798" max="2798" width="1.140625" style="80" customWidth="1"/>
    <col min="2799" max="2799" width="3.28515625" style="80" customWidth="1"/>
    <col min="2800" max="2800" width="48.85546875" style="80" customWidth="1"/>
    <col min="2801" max="2801" width="3.28515625" style="80" customWidth="1"/>
    <col min="2802" max="2808" width="13" style="80" customWidth="1"/>
    <col min="2809" max="3053" width="9.140625" style="80"/>
    <col min="3054" max="3054" width="1.140625" style="80" customWidth="1"/>
    <col min="3055" max="3055" width="3.28515625" style="80" customWidth="1"/>
    <col min="3056" max="3056" width="48.85546875" style="80" customWidth="1"/>
    <col min="3057" max="3057" width="3.28515625" style="80" customWidth="1"/>
    <col min="3058" max="3064" width="13" style="80" customWidth="1"/>
    <col min="3065" max="3309" width="9.140625" style="80"/>
    <col min="3310" max="3310" width="1.140625" style="80" customWidth="1"/>
    <col min="3311" max="3311" width="3.28515625" style="80" customWidth="1"/>
    <col min="3312" max="3312" width="48.85546875" style="80" customWidth="1"/>
    <col min="3313" max="3313" width="3.28515625" style="80" customWidth="1"/>
    <col min="3314" max="3320" width="13" style="80" customWidth="1"/>
    <col min="3321" max="3565" width="9.140625" style="80"/>
    <col min="3566" max="3566" width="1.140625" style="80" customWidth="1"/>
    <col min="3567" max="3567" width="3.28515625" style="80" customWidth="1"/>
    <col min="3568" max="3568" width="48.85546875" style="80" customWidth="1"/>
    <col min="3569" max="3569" width="3.28515625" style="80" customWidth="1"/>
    <col min="3570" max="3576" width="13" style="80" customWidth="1"/>
    <col min="3577" max="3821" width="9.140625" style="80"/>
    <col min="3822" max="3822" width="1.140625" style="80" customWidth="1"/>
    <col min="3823" max="3823" width="3.28515625" style="80" customWidth="1"/>
    <col min="3824" max="3824" width="48.85546875" style="80" customWidth="1"/>
    <col min="3825" max="3825" width="3.28515625" style="80" customWidth="1"/>
    <col min="3826" max="3832" width="13" style="80" customWidth="1"/>
    <col min="3833" max="4077" width="9.140625" style="80"/>
    <col min="4078" max="4078" width="1.140625" style="80" customWidth="1"/>
    <col min="4079" max="4079" width="3.28515625" style="80" customWidth="1"/>
    <col min="4080" max="4080" width="48.85546875" style="80" customWidth="1"/>
    <col min="4081" max="4081" width="3.28515625" style="80" customWidth="1"/>
    <col min="4082" max="4088" width="13" style="80" customWidth="1"/>
    <col min="4089" max="4333" width="9.140625" style="80"/>
    <col min="4334" max="4334" width="1.140625" style="80" customWidth="1"/>
    <col min="4335" max="4335" width="3.28515625" style="80" customWidth="1"/>
    <col min="4336" max="4336" width="48.85546875" style="80" customWidth="1"/>
    <col min="4337" max="4337" width="3.28515625" style="80" customWidth="1"/>
    <col min="4338" max="4344" width="13" style="80" customWidth="1"/>
    <col min="4345" max="4589" width="9.140625" style="80"/>
    <col min="4590" max="4590" width="1.140625" style="80" customWidth="1"/>
    <col min="4591" max="4591" width="3.28515625" style="80" customWidth="1"/>
    <col min="4592" max="4592" width="48.85546875" style="80" customWidth="1"/>
    <col min="4593" max="4593" width="3.28515625" style="80" customWidth="1"/>
    <col min="4594" max="4600" width="13" style="80" customWidth="1"/>
    <col min="4601" max="4845" width="9.140625" style="80"/>
    <col min="4846" max="4846" width="1.140625" style="80" customWidth="1"/>
    <col min="4847" max="4847" width="3.28515625" style="80" customWidth="1"/>
    <col min="4848" max="4848" width="48.85546875" style="80" customWidth="1"/>
    <col min="4849" max="4849" width="3.28515625" style="80" customWidth="1"/>
    <col min="4850" max="4856" width="13" style="80" customWidth="1"/>
    <col min="4857" max="5101" width="9.140625" style="80"/>
    <col min="5102" max="5102" width="1.140625" style="80" customWidth="1"/>
    <col min="5103" max="5103" width="3.28515625" style="80" customWidth="1"/>
    <col min="5104" max="5104" width="48.85546875" style="80" customWidth="1"/>
    <col min="5105" max="5105" width="3.28515625" style="80" customWidth="1"/>
    <col min="5106" max="5112" width="13" style="80" customWidth="1"/>
    <col min="5113" max="5357" width="9.140625" style="80"/>
    <col min="5358" max="5358" width="1.140625" style="80" customWidth="1"/>
    <col min="5359" max="5359" width="3.28515625" style="80" customWidth="1"/>
    <col min="5360" max="5360" width="48.85546875" style="80" customWidth="1"/>
    <col min="5361" max="5361" width="3.28515625" style="80" customWidth="1"/>
    <col min="5362" max="5368" width="13" style="80" customWidth="1"/>
    <col min="5369" max="5613" width="9.140625" style="80"/>
    <col min="5614" max="5614" width="1.140625" style="80" customWidth="1"/>
    <col min="5615" max="5615" width="3.28515625" style="80" customWidth="1"/>
    <col min="5616" max="5616" width="48.85546875" style="80" customWidth="1"/>
    <col min="5617" max="5617" width="3.28515625" style="80" customWidth="1"/>
    <col min="5618" max="5624" width="13" style="80" customWidth="1"/>
    <col min="5625" max="5869" width="9.140625" style="80"/>
    <col min="5870" max="5870" width="1.140625" style="80" customWidth="1"/>
    <col min="5871" max="5871" width="3.28515625" style="80" customWidth="1"/>
    <col min="5872" max="5872" width="48.85546875" style="80" customWidth="1"/>
    <col min="5873" max="5873" width="3.28515625" style="80" customWidth="1"/>
    <col min="5874" max="5880" width="13" style="80" customWidth="1"/>
    <col min="5881" max="6125" width="9.140625" style="80"/>
    <col min="6126" max="6126" width="1.140625" style="80" customWidth="1"/>
    <col min="6127" max="6127" width="3.28515625" style="80" customWidth="1"/>
    <col min="6128" max="6128" width="48.85546875" style="80" customWidth="1"/>
    <col min="6129" max="6129" width="3.28515625" style="80" customWidth="1"/>
    <col min="6130" max="6136" width="13" style="80" customWidth="1"/>
    <col min="6137" max="6381" width="9.140625" style="80"/>
    <col min="6382" max="6382" width="1.140625" style="80" customWidth="1"/>
    <col min="6383" max="6383" width="3.28515625" style="80" customWidth="1"/>
    <col min="6384" max="6384" width="48.85546875" style="80" customWidth="1"/>
    <col min="6385" max="6385" width="3.28515625" style="80" customWidth="1"/>
    <col min="6386" max="6392" width="13" style="80" customWidth="1"/>
    <col min="6393" max="6637" width="9.140625" style="80"/>
    <col min="6638" max="6638" width="1.140625" style="80" customWidth="1"/>
    <col min="6639" max="6639" width="3.28515625" style="80" customWidth="1"/>
    <col min="6640" max="6640" width="48.85546875" style="80" customWidth="1"/>
    <col min="6641" max="6641" width="3.28515625" style="80" customWidth="1"/>
    <col min="6642" max="6648" width="13" style="80" customWidth="1"/>
    <col min="6649" max="6893" width="9.140625" style="80"/>
    <col min="6894" max="6894" width="1.140625" style="80" customWidth="1"/>
    <col min="6895" max="6895" width="3.28515625" style="80" customWidth="1"/>
    <col min="6896" max="6896" width="48.85546875" style="80" customWidth="1"/>
    <col min="6897" max="6897" width="3.28515625" style="80" customWidth="1"/>
    <col min="6898" max="6904" width="13" style="80" customWidth="1"/>
    <col min="6905" max="7149" width="9.140625" style="80"/>
    <col min="7150" max="7150" width="1.140625" style="80" customWidth="1"/>
    <col min="7151" max="7151" width="3.28515625" style="80" customWidth="1"/>
    <col min="7152" max="7152" width="48.85546875" style="80" customWidth="1"/>
    <col min="7153" max="7153" width="3.28515625" style="80" customWidth="1"/>
    <col min="7154" max="7160" width="13" style="80" customWidth="1"/>
    <col min="7161" max="7405" width="9.140625" style="80"/>
    <col min="7406" max="7406" width="1.140625" style="80" customWidth="1"/>
    <col min="7407" max="7407" width="3.28515625" style="80" customWidth="1"/>
    <col min="7408" max="7408" width="48.85546875" style="80" customWidth="1"/>
    <col min="7409" max="7409" width="3.28515625" style="80" customWidth="1"/>
    <col min="7410" max="7416" width="13" style="80" customWidth="1"/>
    <col min="7417" max="7661" width="9.140625" style="80"/>
    <col min="7662" max="7662" width="1.140625" style="80" customWidth="1"/>
    <col min="7663" max="7663" width="3.28515625" style="80" customWidth="1"/>
    <col min="7664" max="7664" width="48.85546875" style="80" customWidth="1"/>
    <col min="7665" max="7665" width="3.28515625" style="80" customWidth="1"/>
    <col min="7666" max="7672" width="13" style="80" customWidth="1"/>
    <col min="7673" max="7917" width="9.140625" style="80"/>
    <col min="7918" max="7918" width="1.140625" style="80" customWidth="1"/>
    <col min="7919" max="7919" width="3.28515625" style="80" customWidth="1"/>
    <col min="7920" max="7920" width="48.85546875" style="80" customWidth="1"/>
    <col min="7921" max="7921" width="3.28515625" style="80" customWidth="1"/>
    <col min="7922" max="7928" width="13" style="80" customWidth="1"/>
    <col min="7929" max="8173" width="9.140625" style="80"/>
    <col min="8174" max="8174" width="1.140625" style="80" customWidth="1"/>
    <col min="8175" max="8175" width="3.28515625" style="80" customWidth="1"/>
    <col min="8176" max="8176" width="48.85546875" style="80" customWidth="1"/>
    <col min="8177" max="8177" width="3.28515625" style="80" customWidth="1"/>
    <col min="8178" max="8184" width="13" style="80" customWidth="1"/>
    <col min="8185" max="8429" width="9.140625" style="80"/>
    <col min="8430" max="8430" width="1.140625" style="80" customWidth="1"/>
    <col min="8431" max="8431" width="3.28515625" style="80" customWidth="1"/>
    <col min="8432" max="8432" width="48.85546875" style="80" customWidth="1"/>
    <col min="8433" max="8433" width="3.28515625" style="80" customWidth="1"/>
    <col min="8434" max="8440" width="13" style="80" customWidth="1"/>
    <col min="8441" max="8685" width="9.140625" style="80"/>
    <col min="8686" max="8686" width="1.140625" style="80" customWidth="1"/>
    <col min="8687" max="8687" width="3.28515625" style="80" customWidth="1"/>
    <col min="8688" max="8688" width="48.85546875" style="80" customWidth="1"/>
    <col min="8689" max="8689" width="3.28515625" style="80" customWidth="1"/>
    <col min="8690" max="8696" width="13" style="80" customWidth="1"/>
    <col min="8697" max="8941" width="9.140625" style="80"/>
    <col min="8942" max="8942" width="1.140625" style="80" customWidth="1"/>
    <col min="8943" max="8943" width="3.28515625" style="80" customWidth="1"/>
    <col min="8944" max="8944" width="48.85546875" style="80" customWidth="1"/>
    <col min="8945" max="8945" width="3.28515625" style="80" customWidth="1"/>
    <col min="8946" max="8952" width="13" style="80" customWidth="1"/>
    <col min="8953" max="9197" width="9.140625" style="80"/>
    <col min="9198" max="9198" width="1.140625" style="80" customWidth="1"/>
    <col min="9199" max="9199" width="3.28515625" style="80" customWidth="1"/>
    <col min="9200" max="9200" width="48.85546875" style="80" customWidth="1"/>
    <col min="9201" max="9201" width="3.28515625" style="80" customWidth="1"/>
    <col min="9202" max="9208" width="13" style="80" customWidth="1"/>
    <col min="9209" max="9453" width="9.140625" style="80"/>
    <col min="9454" max="9454" width="1.140625" style="80" customWidth="1"/>
    <col min="9455" max="9455" width="3.28515625" style="80" customWidth="1"/>
    <col min="9456" max="9456" width="48.85546875" style="80" customWidth="1"/>
    <col min="9457" max="9457" width="3.28515625" style="80" customWidth="1"/>
    <col min="9458" max="9464" width="13" style="80" customWidth="1"/>
    <col min="9465" max="9709" width="9.140625" style="80"/>
    <col min="9710" max="9710" width="1.140625" style="80" customWidth="1"/>
    <col min="9711" max="9711" width="3.28515625" style="80" customWidth="1"/>
    <col min="9712" max="9712" width="48.85546875" style="80" customWidth="1"/>
    <col min="9713" max="9713" width="3.28515625" style="80" customWidth="1"/>
    <col min="9714" max="9720" width="13" style="80" customWidth="1"/>
    <col min="9721" max="9965" width="9.140625" style="80"/>
    <col min="9966" max="9966" width="1.140625" style="80" customWidth="1"/>
    <col min="9967" max="9967" width="3.28515625" style="80" customWidth="1"/>
    <col min="9968" max="9968" width="48.85546875" style="80" customWidth="1"/>
    <col min="9969" max="9969" width="3.28515625" style="80" customWidth="1"/>
    <col min="9970" max="9976" width="13" style="80" customWidth="1"/>
    <col min="9977" max="10221" width="9.140625" style="80"/>
    <col min="10222" max="10222" width="1.140625" style="80" customWidth="1"/>
    <col min="10223" max="10223" width="3.28515625" style="80" customWidth="1"/>
    <col min="10224" max="10224" width="48.85546875" style="80" customWidth="1"/>
    <col min="10225" max="10225" width="3.28515625" style="80" customWidth="1"/>
    <col min="10226" max="10232" width="13" style="80" customWidth="1"/>
    <col min="10233" max="10477" width="9.140625" style="80"/>
    <col min="10478" max="10478" width="1.140625" style="80" customWidth="1"/>
    <col min="10479" max="10479" width="3.28515625" style="80" customWidth="1"/>
    <col min="10480" max="10480" width="48.85546875" style="80" customWidth="1"/>
    <col min="10481" max="10481" width="3.28515625" style="80" customWidth="1"/>
    <col min="10482" max="10488" width="13" style="80" customWidth="1"/>
    <col min="10489" max="10733" width="9.140625" style="80"/>
    <col min="10734" max="10734" width="1.140625" style="80" customWidth="1"/>
    <col min="10735" max="10735" width="3.28515625" style="80" customWidth="1"/>
    <col min="10736" max="10736" width="48.85546875" style="80" customWidth="1"/>
    <col min="10737" max="10737" width="3.28515625" style="80" customWidth="1"/>
    <col min="10738" max="10744" width="13" style="80" customWidth="1"/>
    <col min="10745" max="10989" width="9.140625" style="80"/>
    <col min="10990" max="10990" width="1.140625" style="80" customWidth="1"/>
    <col min="10991" max="10991" width="3.28515625" style="80" customWidth="1"/>
    <col min="10992" max="10992" width="48.85546875" style="80" customWidth="1"/>
    <col min="10993" max="10993" width="3.28515625" style="80" customWidth="1"/>
    <col min="10994" max="11000" width="13" style="80" customWidth="1"/>
    <col min="11001" max="11245" width="9.140625" style="80"/>
    <col min="11246" max="11246" width="1.140625" style="80" customWidth="1"/>
    <col min="11247" max="11247" width="3.28515625" style="80" customWidth="1"/>
    <col min="11248" max="11248" width="48.85546875" style="80" customWidth="1"/>
    <col min="11249" max="11249" width="3.28515625" style="80" customWidth="1"/>
    <col min="11250" max="11256" width="13" style="80" customWidth="1"/>
    <col min="11257" max="11501" width="9.140625" style="80"/>
    <col min="11502" max="11502" width="1.140625" style="80" customWidth="1"/>
    <col min="11503" max="11503" width="3.28515625" style="80" customWidth="1"/>
    <col min="11504" max="11504" width="48.85546875" style="80" customWidth="1"/>
    <col min="11505" max="11505" width="3.28515625" style="80" customWidth="1"/>
    <col min="11506" max="11512" width="13" style="80" customWidth="1"/>
    <col min="11513" max="11757" width="9.140625" style="80"/>
    <col min="11758" max="11758" width="1.140625" style="80" customWidth="1"/>
    <col min="11759" max="11759" width="3.28515625" style="80" customWidth="1"/>
    <col min="11760" max="11760" width="48.85546875" style="80" customWidth="1"/>
    <col min="11761" max="11761" width="3.28515625" style="80" customWidth="1"/>
    <col min="11762" max="11768" width="13" style="80" customWidth="1"/>
    <col min="11769" max="12013" width="9.140625" style="80"/>
    <col min="12014" max="12014" width="1.140625" style="80" customWidth="1"/>
    <col min="12015" max="12015" width="3.28515625" style="80" customWidth="1"/>
    <col min="12016" max="12016" width="48.85546875" style="80" customWidth="1"/>
    <col min="12017" max="12017" width="3.28515625" style="80" customWidth="1"/>
    <col min="12018" max="12024" width="13" style="80" customWidth="1"/>
    <col min="12025" max="12269" width="9.140625" style="80"/>
    <col min="12270" max="12270" width="1.140625" style="80" customWidth="1"/>
    <col min="12271" max="12271" width="3.28515625" style="80" customWidth="1"/>
    <col min="12272" max="12272" width="48.85546875" style="80" customWidth="1"/>
    <col min="12273" max="12273" width="3.28515625" style="80" customWidth="1"/>
    <col min="12274" max="12280" width="13" style="80" customWidth="1"/>
    <col min="12281" max="12525" width="9.140625" style="80"/>
    <col min="12526" max="12526" width="1.140625" style="80" customWidth="1"/>
    <col min="12527" max="12527" width="3.28515625" style="80" customWidth="1"/>
    <col min="12528" max="12528" width="48.85546875" style="80" customWidth="1"/>
    <col min="12529" max="12529" width="3.28515625" style="80" customWidth="1"/>
    <col min="12530" max="12536" width="13" style="80" customWidth="1"/>
    <col min="12537" max="12781" width="9.140625" style="80"/>
    <col min="12782" max="12782" width="1.140625" style="80" customWidth="1"/>
    <col min="12783" max="12783" width="3.28515625" style="80" customWidth="1"/>
    <col min="12784" max="12784" width="48.85546875" style="80" customWidth="1"/>
    <col min="12785" max="12785" width="3.28515625" style="80" customWidth="1"/>
    <col min="12786" max="12792" width="13" style="80" customWidth="1"/>
    <col min="12793" max="13037" width="9.140625" style="80"/>
    <col min="13038" max="13038" width="1.140625" style="80" customWidth="1"/>
    <col min="13039" max="13039" width="3.28515625" style="80" customWidth="1"/>
    <col min="13040" max="13040" width="48.85546875" style="80" customWidth="1"/>
    <col min="13041" max="13041" width="3.28515625" style="80" customWidth="1"/>
    <col min="13042" max="13048" width="13" style="80" customWidth="1"/>
    <col min="13049" max="13293" width="9.140625" style="80"/>
    <col min="13294" max="13294" width="1.140625" style="80" customWidth="1"/>
    <col min="13295" max="13295" width="3.28515625" style="80" customWidth="1"/>
    <col min="13296" max="13296" width="48.85546875" style="80" customWidth="1"/>
    <col min="13297" max="13297" width="3.28515625" style="80" customWidth="1"/>
    <col min="13298" max="13304" width="13" style="80" customWidth="1"/>
    <col min="13305" max="13549" width="9.140625" style="80"/>
    <col min="13550" max="13550" width="1.140625" style="80" customWidth="1"/>
    <col min="13551" max="13551" width="3.28515625" style="80" customWidth="1"/>
    <col min="13552" max="13552" width="48.85546875" style="80" customWidth="1"/>
    <col min="13553" max="13553" width="3.28515625" style="80" customWidth="1"/>
    <col min="13554" max="13560" width="13" style="80" customWidth="1"/>
    <col min="13561" max="13805" width="9.140625" style="80"/>
    <col min="13806" max="13806" width="1.140625" style="80" customWidth="1"/>
    <col min="13807" max="13807" width="3.28515625" style="80" customWidth="1"/>
    <col min="13808" max="13808" width="48.85546875" style="80" customWidth="1"/>
    <col min="13809" max="13809" width="3.28515625" style="80" customWidth="1"/>
    <col min="13810" max="13816" width="13" style="80" customWidth="1"/>
    <col min="13817" max="14061" width="9.140625" style="80"/>
    <col min="14062" max="14062" width="1.140625" style="80" customWidth="1"/>
    <col min="14063" max="14063" width="3.28515625" style="80" customWidth="1"/>
    <col min="14064" max="14064" width="48.85546875" style="80" customWidth="1"/>
    <col min="14065" max="14065" width="3.28515625" style="80" customWidth="1"/>
    <col min="14066" max="14072" width="13" style="80" customWidth="1"/>
    <col min="14073" max="14317" width="9.140625" style="80"/>
    <col min="14318" max="14318" width="1.140625" style="80" customWidth="1"/>
    <col min="14319" max="14319" width="3.28515625" style="80" customWidth="1"/>
    <col min="14320" max="14320" width="48.85546875" style="80" customWidth="1"/>
    <col min="14321" max="14321" width="3.28515625" style="80" customWidth="1"/>
    <col min="14322" max="14328" width="13" style="80" customWidth="1"/>
    <col min="14329" max="14573" width="9.140625" style="80"/>
    <col min="14574" max="14574" width="1.140625" style="80" customWidth="1"/>
    <col min="14575" max="14575" width="3.28515625" style="80" customWidth="1"/>
    <col min="14576" max="14576" width="48.85546875" style="80" customWidth="1"/>
    <col min="14577" max="14577" width="3.28515625" style="80" customWidth="1"/>
    <col min="14578" max="14584" width="13" style="80" customWidth="1"/>
    <col min="14585" max="14829" width="9.140625" style="80"/>
    <col min="14830" max="14830" width="1.140625" style="80" customWidth="1"/>
    <col min="14831" max="14831" width="3.28515625" style="80" customWidth="1"/>
    <col min="14832" max="14832" width="48.85546875" style="80" customWidth="1"/>
    <col min="14833" max="14833" width="3.28515625" style="80" customWidth="1"/>
    <col min="14834" max="14840" width="13" style="80" customWidth="1"/>
    <col min="14841" max="15085" width="9.140625" style="80"/>
    <col min="15086" max="15086" width="1.140625" style="80" customWidth="1"/>
    <col min="15087" max="15087" width="3.28515625" style="80" customWidth="1"/>
    <col min="15088" max="15088" width="48.85546875" style="80" customWidth="1"/>
    <col min="15089" max="15089" width="3.28515625" style="80" customWidth="1"/>
    <col min="15090" max="15096" width="13" style="80" customWidth="1"/>
    <col min="15097" max="15341" width="9.140625" style="80"/>
    <col min="15342" max="15342" width="1.140625" style="80" customWidth="1"/>
    <col min="15343" max="15343" width="3.28515625" style="80" customWidth="1"/>
    <col min="15344" max="15344" width="48.85546875" style="80" customWidth="1"/>
    <col min="15345" max="15345" width="3.28515625" style="80" customWidth="1"/>
    <col min="15346" max="15352" width="13" style="80" customWidth="1"/>
    <col min="15353" max="15597" width="9.140625" style="80"/>
    <col min="15598" max="15598" width="1.140625" style="80" customWidth="1"/>
    <col min="15599" max="15599" width="3.28515625" style="80" customWidth="1"/>
    <col min="15600" max="15600" width="48.85546875" style="80" customWidth="1"/>
    <col min="15601" max="15601" width="3.28515625" style="80" customWidth="1"/>
    <col min="15602" max="15608" width="13" style="80" customWidth="1"/>
    <col min="15609" max="15853" width="9.140625" style="80"/>
    <col min="15854" max="15854" width="1.140625" style="80" customWidth="1"/>
    <col min="15855" max="15855" width="3.28515625" style="80" customWidth="1"/>
    <col min="15856" max="15856" width="48.85546875" style="80" customWidth="1"/>
    <col min="15857" max="15857" width="3.28515625" style="80" customWidth="1"/>
    <col min="15858" max="15864" width="13" style="80" customWidth="1"/>
    <col min="15865" max="16109" width="9.140625" style="80"/>
    <col min="16110" max="16110" width="1.140625" style="80" customWidth="1"/>
    <col min="16111" max="16111" width="3.28515625" style="80" customWidth="1"/>
    <col min="16112" max="16112" width="48.85546875" style="80" customWidth="1"/>
    <col min="16113" max="16113" width="3.28515625" style="80" customWidth="1"/>
    <col min="16114" max="16120" width="13" style="80" customWidth="1"/>
    <col min="16121" max="16384" width="9.140625" style="80"/>
  </cols>
  <sheetData>
    <row r="1" spans="1:12" ht="15" customHeight="1">
      <c r="A1" s="81"/>
      <c r="B1" s="81"/>
      <c r="C1" s="81"/>
      <c r="D1" s="81"/>
      <c r="E1" s="412"/>
      <c r="F1" s="413"/>
      <c r="G1" s="413"/>
      <c r="H1" s="413"/>
      <c r="I1" s="413"/>
      <c r="J1" s="849" t="s">
        <v>237</v>
      </c>
      <c r="K1" s="850"/>
    </row>
    <row r="2" spans="1:12" ht="11.25" customHeight="1">
      <c r="A2" s="851" t="s">
        <v>240</v>
      </c>
      <c r="B2" s="851"/>
      <c r="C2" s="851"/>
      <c r="D2" s="851"/>
      <c r="E2" s="851"/>
      <c r="F2" s="851"/>
      <c r="G2" s="851"/>
      <c r="H2" s="851"/>
      <c r="I2" s="851"/>
      <c r="J2" s="851"/>
      <c r="K2" s="851"/>
    </row>
    <row r="3" spans="1:12" ht="30" customHeight="1">
      <c r="A3" s="852" t="s">
        <v>223</v>
      </c>
      <c r="B3" s="853"/>
      <c r="C3" s="853"/>
      <c r="D3" s="853"/>
      <c r="E3" s="853"/>
      <c r="F3" s="853"/>
      <c r="G3" s="853"/>
      <c r="H3" s="853"/>
      <c r="I3" s="853"/>
      <c r="J3" s="853"/>
      <c r="K3" s="854"/>
    </row>
    <row r="4" spans="1:12" ht="24" customHeight="1">
      <c r="A4" s="169" t="s">
        <v>297</v>
      </c>
      <c r="B4" s="170"/>
      <c r="C4" s="172" t="s">
        <v>298</v>
      </c>
      <c r="D4" s="855"/>
      <c r="E4" s="856"/>
      <c r="F4" s="856"/>
      <c r="G4" s="856"/>
      <c r="H4" s="856"/>
      <c r="I4" s="856"/>
      <c r="J4" s="856"/>
      <c r="K4" s="857"/>
    </row>
    <row r="5" spans="1:12" ht="24" customHeight="1">
      <c r="A5" s="169" t="s">
        <v>299</v>
      </c>
      <c r="B5" s="170"/>
      <c r="C5" s="173" t="s">
        <v>300</v>
      </c>
      <c r="D5" s="855"/>
      <c r="E5" s="856"/>
      <c r="F5" s="856"/>
      <c r="G5" s="856"/>
      <c r="H5" s="856"/>
      <c r="I5" s="856"/>
      <c r="J5" s="856"/>
      <c r="K5" s="857"/>
    </row>
    <row r="6" spans="1:12" ht="24" customHeight="1">
      <c r="A6" s="169" t="s">
        <v>301</v>
      </c>
      <c r="B6" s="170"/>
      <c r="C6" s="173" t="s">
        <v>302</v>
      </c>
      <c r="D6" s="855"/>
      <c r="E6" s="856"/>
      <c r="F6" s="856"/>
      <c r="G6" s="856"/>
      <c r="H6" s="856"/>
      <c r="I6" s="856"/>
      <c r="J6" s="856"/>
      <c r="K6" s="857"/>
    </row>
    <row r="7" spans="1:12" ht="24" customHeight="1">
      <c r="A7" s="169" t="s">
        <v>303</v>
      </c>
      <c r="B7" s="170"/>
      <c r="C7" s="173" t="s">
        <v>304</v>
      </c>
      <c r="D7" s="855"/>
      <c r="E7" s="856"/>
      <c r="F7" s="856"/>
      <c r="G7" s="856"/>
      <c r="H7" s="856"/>
      <c r="I7" s="856"/>
      <c r="J7" s="856"/>
      <c r="K7" s="857"/>
    </row>
    <row r="8" spans="1:12" ht="24" customHeight="1">
      <c r="A8" s="169" t="s">
        <v>305</v>
      </c>
      <c r="B8" s="170"/>
      <c r="C8" s="173" t="s">
        <v>306</v>
      </c>
      <c r="D8" s="855"/>
      <c r="E8" s="856"/>
      <c r="F8" s="856"/>
      <c r="G8" s="856"/>
      <c r="H8" s="856"/>
      <c r="I8" s="856"/>
      <c r="J8" s="856"/>
      <c r="K8" s="857"/>
    </row>
    <row r="9" spans="1:12" ht="27" customHeight="1">
      <c r="A9" s="169" t="s">
        <v>307</v>
      </c>
      <c r="B9" s="170"/>
      <c r="C9" s="165" t="s">
        <v>308</v>
      </c>
      <c r="D9" s="855"/>
      <c r="E9" s="856"/>
      <c r="F9" s="856"/>
      <c r="G9" s="856"/>
      <c r="H9" s="856"/>
      <c r="I9" s="856"/>
      <c r="J9" s="856"/>
      <c r="K9" s="857"/>
    </row>
    <row r="10" spans="1:12" ht="54" customHeight="1">
      <c r="A10" s="159" t="s">
        <v>309</v>
      </c>
      <c r="B10" s="160"/>
      <c r="C10" s="156" t="s">
        <v>310</v>
      </c>
      <c r="D10" s="855"/>
      <c r="E10" s="856"/>
      <c r="F10" s="856"/>
      <c r="G10" s="856"/>
      <c r="H10" s="856"/>
      <c r="I10" s="856"/>
      <c r="J10" s="856"/>
      <c r="K10" s="857"/>
    </row>
    <row r="11" spans="1:12" s="82" customFormat="1" ht="20.100000000000001" customHeight="1">
      <c r="A11" s="171" t="s">
        <v>311</v>
      </c>
      <c r="B11" s="171"/>
      <c r="C11" s="848" t="s">
        <v>312</v>
      </c>
      <c r="D11" s="848"/>
      <c r="E11" s="848"/>
      <c r="F11" s="848"/>
      <c r="G11" s="848"/>
      <c r="H11" s="848"/>
      <c r="I11" s="848"/>
      <c r="J11" s="848"/>
      <c r="K11" s="848"/>
      <c r="L11" s="189"/>
    </row>
    <row r="12" spans="1:12" s="82" customFormat="1" ht="20.100000000000001" customHeight="1">
      <c r="A12" s="5"/>
      <c r="B12" s="105"/>
      <c r="C12" s="848" t="s">
        <v>115</v>
      </c>
      <c r="D12" s="848"/>
      <c r="E12" s="848"/>
      <c r="F12" s="848"/>
      <c r="G12" s="848"/>
      <c r="H12" s="848"/>
      <c r="I12" s="848"/>
      <c r="J12" s="848"/>
      <c r="K12" s="848"/>
      <c r="L12" s="189"/>
    </row>
    <row r="13" spans="1:12" s="82" customFormat="1" ht="20.100000000000001" customHeight="1">
      <c r="A13" s="5"/>
      <c r="B13" s="105"/>
      <c r="C13" s="848" t="s">
        <v>106</v>
      </c>
      <c r="D13" s="848"/>
      <c r="E13" s="848"/>
      <c r="F13" s="848"/>
      <c r="G13" s="848"/>
      <c r="H13" s="848"/>
      <c r="I13" s="848"/>
      <c r="J13" s="848"/>
      <c r="K13" s="848"/>
      <c r="L13" s="189"/>
    </row>
    <row r="14" spans="1:12" s="82" customFormat="1" ht="20.100000000000001" customHeight="1">
      <c r="A14" s="5"/>
      <c r="B14" s="105"/>
      <c r="C14" s="848" t="s">
        <v>107</v>
      </c>
      <c r="D14" s="848"/>
      <c r="E14" s="848"/>
      <c r="F14" s="848"/>
      <c r="G14" s="848"/>
      <c r="H14" s="848"/>
      <c r="I14" s="848"/>
      <c r="J14" s="848"/>
      <c r="K14" s="848"/>
      <c r="L14" s="189"/>
    </row>
    <row r="15" spans="1:12" s="82" customFormat="1" ht="20.100000000000001" customHeight="1">
      <c r="A15" s="5"/>
      <c r="B15" s="105"/>
      <c r="C15" s="848" t="s">
        <v>108</v>
      </c>
      <c r="D15" s="848"/>
      <c r="E15" s="848"/>
      <c r="F15" s="848"/>
      <c r="G15" s="848"/>
      <c r="H15" s="848"/>
      <c r="I15" s="848"/>
      <c r="J15" s="848"/>
      <c r="K15" s="848"/>
      <c r="L15" s="189"/>
    </row>
    <row r="16" spans="1:12" ht="20.100000000000001" customHeight="1">
      <c r="A16" s="5"/>
      <c r="B16" s="105"/>
      <c r="C16" s="158" t="s">
        <v>247</v>
      </c>
      <c r="D16" s="858"/>
      <c r="E16" s="858"/>
      <c r="F16" s="858"/>
      <c r="G16" s="858"/>
      <c r="H16" s="858"/>
      <c r="I16" s="858"/>
      <c r="J16" s="858"/>
      <c r="K16" s="191"/>
      <c r="L16" s="81"/>
    </row>
    <row r="17" spans="1:13" s="82" customFormat="1" ht="20.100000000000001" customHeight="1">
      <c r="A17" s="1"/>
      <c r="B17" s="157"/>
      <c r="C17" s="158"/>
      <c r="D17" s="856"/>
      <c r="E17" s="856"/>
      <c r="F17" s="856"/>
      <c r="G17" s="856"/>
      <c r="H17" s="856"/>
      <c r="I17" s="856"/>
      <c r="J17" s="856"/>
      <c r="K17" s="191"/>
      <c r="L17" s="189"/>
    </row>
    <row r="18" spans="1:13" ht="20.100000000000001" customHeight="1">
      <c r="A18" s="5"/>
      <c r="B18" s="105"/>
      <c r="C18" s="848" t="s">
        <v>109</v>
      </c>
      <c r="D18" s="848"/>
      <c r="E18" s="848"/>
      <c r="F18" s="848"/>
      <c r="G18" s="848"/>
      <c r="H18" s="848"/>
      <c r="I18" s="848"/>
      <c r="J18" s="848"/>
      <c r="K18" s="848"/>
      <c r="L18" s="81"/>
    </row>
    <row r="19" spans="1:13" ht="20.100000000000001" customHeight="1">
      <c r="A19" s="5"/>
      <c r="B19" s="105"/>
      <c r="C19" s="848" t="s">
        <v>110</v>
      </c>
      <c r="D19" s="848"/>
      <c r="E19" s="848"/>
      <c r="F19" s="848"/>
      <c r="G19" s="848"/>
      <c r="H19" s="848"/>
      <c r="I19" s="848"/>
      <c r="J19" s="848"/>
      <c r="K19" s="848"/>
      <c r="L19" s="81"/>
    </row>
    <row r="20" spans="1:13" s="83" customFormat="1" ht="20.100000000000001" customHeight="1">
      <c r="A20" s="57"/>
      <c r="B20" s="68"/>
      <c r="C20" s="583" t="s">
        <v>111</v>
      </c>
      <c r="D20" s="583"/>
      <c r="E20" s="583"/>
      <c r="F20" s="583"/>
      <c r="G20" s="583"/>
      <c r="H20" s="583"/>
      <c r="I20" s="583"/>
      <c r="J20" s="583"/>
      <c r="K20" s="583"/>
      <c r="L20" s="190"/>
    </row>
    <row r="21" spans="1:13" s="83" customFormat="1" ht="20.100000000000001" customHeight="1">
      <c r="A21" s="2"/>
      <c r="B21" s="10"/>
      <c r="C21" s="638"/>
      <c r="D21" s="638"/>
      <c r="E21" s="638"/>
      <c r="F21" s="638"/>
      <c r="G21" s="638"/>
      <c r="H21" s="638"/>
      <c r="I21" s="638"/>
      <c r="J21" s="638"/>
      <c r="K21" s="192"/>
      <c r="L21" s="190"/>
    </row>
    <row r="22" spans="1:13" s="196" customFormat="1" ht="20.100000000000001" customHeight="1">
      <c r="A22" s="2"/>
      <c r="B22" s="193"/>
      <c r="C22" s="847"/>
      <c r="D22" s="847"/>
      <c r="E22" s="847"/>
      <c r="F22" s="847"/>
      <c r="G22" s="847"/>
      <c r="H22" s="847"/>
      <c r="I22" s="847"/>
      <c r="J22" s="847"/>
      <c r="K22" s="194"/>
      <c r="L22" s="195"/>
    </row>
    <row r="23" spans="1:13" s="83" customFormat="1" ht="15.95" customHeight="1">
      <c r="A23" s="190"/>
      <c r="B23" s="10"/>
      <c r="C23" s="84"/>
      <c r="D23" s="84"/>
      <c r="E23" s="84"/>
      <c r="F23" s="84"/>
      <c r="G23" s="84"/>
      <c r="H23" s="168"/>
      <c r="I23" s="168"/>
      <c r="J23" s="168"/>
      <c r="K23" s="168"/>
      <c r="L23" s="190"/>
      <c r="M23" s="479" t="s">
        <v>464</v>
      </c>
    </row>
    <row r="24" spans="1:13" s="83" customFormat="1" ht="57.75" customHeight="1">
      <c r="A24" s="190"/>
      <c r="B24" s="53"/>
      <c r="C24" s="841" t="s">
        <v>457</v>
      </c>
      <c r="D24" s="842"/>
      <c r="E24" s="843"/>
      <c r="F24" s="85"/>
      <c r="G24" s="844"/>
      <c r="H24" s="845"/>
      <c r="I24" s="845"/>
      <c r="J24" s="846"/>
      <c r="K24" s="168"/>
      <c r="L24" s="190"/>
      <c r="M24" s="472" t="s">
        <v>466</v>
      </c>
    </row>
    <row r="25" spans="1:13" s="486" customFormat="1" ht="12" customHeight="1">
      <c r="A25" s="484"/>
      <c r="B25" s="484"/>
      <c r="C25" s="840" t="s">
        <v>43</v>
      </c>
      <c r="D25" s="840"/>
      <c r="E25" s="840"/>
      <c r="F25" s="484"/>
      <c r="G25" s="840" t="s">
        <v>211</v>
      </c>
      <c r="H25" s="840"/>
      <c r="I25" s="840"/>
      <c r="J25" s="840"/>
      <c r="K25" s="485"/>
      <c r="L25" s="484"/>
    </row>
  </sheetData>
  <sheetProtection algorithmName="SHA-512" hashValue="t/WV/BQAv+zgYGqpvXfIQ7gZMhPb+NjJp5rtYx1KNDHhcanWaonuJ0+v7CxxYUK6ytT5tQBXnZwHrI/vi5QOfA==" saltValue="LkUvn/mjq6esLHkbcXrgzw==" spinCount="100000" sheet="1" objects="1" scenarios="1" formatCells="0" formatColumns="0" formatRows="0" insertRows="0" insertHyperlinks="0" deleteRows="0" sort="0" autoFilter="0"/>
  <mergeCells count="26">
    <mergeCell ref="C18:K18"/>
    <mergeCell ref="C19:K19"/>
    <mergeCell ref="C20:K20"/>
    <mergeCell ref="C21:J21"/>
    <mergeCell ref="C13:K13"/>
    <mergeCell ref="C14:K14"/>
    <mergeCell ref="C15:K15"/>
    <mergeCell ref="D16:J16"/>
    <mergeCell ref="D17:J17"/>
    <mergeCell ref="C11:K11"/>
    <mergeCell ref="C12:K12"/>
    <mergeCell ref="J1:K1"/>
    <mergeCell ref="A2:K2"/>
    <mergeCell ref="A3:K3"/>
    <mergeCell ref="D4:K4"/>
    <mergeCell ref="D5:K5"/>
    <mergeCell ref="D6:K6"/>
    <mergeCell ref="D7:K7"/>
    <mergeCell ref="D8:K8"/>
    <mergeCell ref="D9:K9"/>
    <mergeCell ref="D10:K10"/>
    <mergeCell ref="G25:J25"/>
    <mergeCell ref="C25:E25"/>
    <mergeCell ref="C24:E24"/>
    <mergeCell ref="G24:J24"/>
    <mergeCell ref="C22:J22"/>
  </mergeCells>
  <dataValidations count="3">
    <dataValidation type="list" allowBlank="1" showDropDown="1" showInputMessage="1" showErrorMessage="1" errorTitle="Błąd" error="W tym polu można wpisać tylko znak &quot;X&quot;" sqref="A21:A22 A18:A19 A12:A16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3), a następnie (z menu, które się wyświetli) wybrać polecenie &quot;Wstaw&quot;." sqref="M2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showGridLines="0" view="pageBreakPreview" zoomScale="85" zoomScaleNormal="100" zoomScaleSheetLayoutView="85" workbookViewId="0"/>
  </sheetViews>
  <sheetFormatPr defaultColWidth="3.140625" defaultRowHeight="12"/>
  <cols>
    <col min="1" max="1" width="4.42578125" style="35" customWidth="1"/>
    <col min="2" max="2" width="22" style="35" customWidth="1"/>
    <col min="3" max="3" width="10.7109375" style="35" customWidth="1"/>
    <col min="4" max="4" width="20" style="35" customWidth="1"/>
    <col min="5" max="5" width="13.28515625" style="35" customWidth="1"/>
    <col min="6" max="6" width="14.7109375" style="35" customWidth="1"/>
    <col min="7" max="7" width="25.7109375" style="35" customWidth="1"/>
    <col min="8" max="8" width="20.7109375" style="35" customWidth="1"/>
    <col min="9" max="9" width="18.28515625" style="35" customWidth="1"/>
    <col min="10" max="10" width="3.28515625" style="35" customWidth="1"/>
    <col min="11" max="11" width="6.7109375" style="36" customWidth="1"/>
    <col min="12" max="12" width="9.140625" style="35" customWidth="1"/>
    <col min="13" max="231" width="3.140625" style="35"/>
    <col min="232" max="232" width="4.42578125" style="35" customWidth="1"/>
    <col min="233" max="233" width="35.42578125" style="35" customWidth="1"/>
    <col min="234" max="234" width="9" style="35" customWidth="1"/>
    <col min="235" max="235" width="13.5703125" style="35" customWidth="1"/>
    <col min="236" max="236" width="23.28515625" style="35" customWidth="1"/>
    <col min="237" max="237" width="22.28515625" style="35" customWidth="1"/>
    <col min="238" max="238" width="6.42578125" style="35" customWidth="1"/>
    <col min="239" max="239" width="34.85546875" style="35" customWidth="1"/>
    <col min="240" max="240" width="20" style="35" customWidth="1"/>
    <col min="241" max="242" width="12.140625" style="35" customWidth="1"/>
    <col min="243" max="487" width="3.140625" style="35"/>
    <col min="488" max="488" width="4.42578125" style="35" customWidth="1"/>
    <col min="489" max="489" width="35.42578125" style="35" customWidth="1"/>
    <col min="490" max="490" width="9" style="35" customWidth="1"/>
    <col min="491" max="491" width="13.5703125" style="35" customWidth="1"/>
    <col min="492" max="492" width="23.28515625" style="35" customWidth="1"/>
    <col min="493" max="493" width="22.28515625" style="35" customWidth="1"/>
    <col min="494" max="494" width="6.42578125" style="35" customWidth="1"/>
    <col min="495" max="495" width="34.85546875" style="35" customWidth="1"/>
    <col min="496" max="496" width="20" style="35" customWidth="1"/>
    <col min="497" max="498" width="12.140625" style="35" customWidth="1"/>
    <col min="499" max="743" width="3.140625" style="35"/>
    <col min="744" max="744" width="4.42578125" style="35" customWidth="1"/>
    <col min="745" max="745" width="35.42578125" style="35" customWidth="1"/>
    <col min="746" max="746" width="9" style="35" customWidth="1"/>
    <col min="747" max="747" width="13.5703125" style="35" customWidth="1"/>
    <col min="748" max="748" width="23.28515625" style="35" customWidth="1"/>
    <col min="749" max="749" width="22.28515625" style="35" customWidth="1"/>
    <col min="750" max="750" width="6.42578125" style="35" customWidth="1"/>
    <col min="751" max="751" width="34.85546875" style="35" customWidth="1"/>
    <col min="752" max="752" width="20" style="35" customWidth="1"/>
    <col min="753" max="754" width="12.140625" style="35" customWidth="1"/>
    <col min="755" max="999" width="3.140625" style="35"/>
    <col min="1000" max="1000" width="4.42578125" style="35" customWidth="1"/>
    <col min="1001" max="1001" width="35.42578125" style="35" customWidth="1"/>
    <col min="1002" max="1002" width="9" style="35" customWidth="1"/>
    <col min="1003" max="1003" width="13.5703125" style="35" customWidth="1"/>
    <col min="1004" max="1004" width="23.28515625" style="35" customWidth="1"/>
    <col min="1005" max="1005" width="22.28515625" style="35" customWidth="1"/>
    <col min="1006" max="1006" width="6.42578125" style="35" customWidth="1"/>
    <col min="1007" max="1007" width="34.85546875" style="35" customWidth="1"/>
    <col min="1008" max="1008" width="20" style="35" customWidth="1"/>
    <col min="1009" max="1010" width="12.140625" style="35" customWidth="1"/>
    <col min="1011" max="1255" width="3.140625" style="35"/>
    <col min="1256" max="1256" width="4.42578125" style="35" customWidth="1"/>
    <col min="1257" max="1257" width="35.42578125" style="35" customWidth="1"/>
    <col min="1258" max="1258" width="9" style="35" customWidth="1"/>
    <col min="1259" max="1259" width="13.5703125" style="35" customWidth="1"/>
    <col min="1260" max="1260" width="23.28515625" style="35" customWidth="1"/>
    <col min="1261" max="1261" width="22.28515625" style="35" customWidth="1"/>
    <col min="1262" max="1262" width="6.42578125" style="35" customWidth="1"/>
    <col min="1263" max="1263" width="34.85546875" style="35" customWidth="1"/>
    <col min="1264" max="1264" width="20" style="35" customWidth="1"/>
    <col min="1265" max="1266" width="12.140625" style="35" customWidth="1"/>
    <col min="1267" max="1511" width="3.140625" style="35"/>
    <col min="1512" max="1512" width="4.42578125" style="35" customWidth="1"/>
    <col min="1513" max="1513" width="35.42578125" style="35" customWidth="1"/>
    <col min="1514" max="1514" width="9" style="35" customWidth="1"/>
    <col min="1515" max="1515" width="13.5703125" style="35" customWidth="1"/>
    <col min="1516" max="1516" width="23.28515625" style="35" customWidth="1"/>
    <col min="1517" max="1517" width="22.28515625" style="35" customWidth="1"/>
    <col min="1518" max="1518" width="6.42578125" style="35" customWidth="1"/>
    <col min="1519" max="1519" width="34.85546875" style="35" customWidth="1"/>
    <col min="1520" max="1520" width="20" style="35" customWidth="1"/>
    <col min="1521" max="1522" width="12.140625" style="35" customWidth="1"/>
    <col min="1523" max="1767" width="3.140625" style="35"/>
    <col min="1768" max="1768" width="4.42578125" style="35" customWidth="1"/>
    <col min="1769" max="1769" width="35.42578125" style="35" customWidth="1"/>
    <col min="1770" max="1770" width="9" style="35" customWidth="1"/>
    <col min="1771" max="1771" width="13.5703125" style="35" customWidth="1"/>
    <col min="1772" max="1772" width="23.28515625" style="35" customWidth="1"/>
    <col min="1773" max="1773" width="22.28515625" style="35" customWidth="1"/>
    <col min="1774" max="1774" width="6.42578125" style="35" customWidth="1"/>
    <col min="1775" max="1775" width="34.85546875" style="35" customWidth="1"/>
    <col min="1776" max="1776" width="20" style="35" customWidth="1"/>
    <col min="1777" max="1778" width="12.140625" style="35" customWidth="1"/>
    <col min="1779" max="2023" width="3.140625" style="35"/>
    <col min="2024" max="2024" width="4.42578125" style="35" customWidth="1"/>
    <col min="2025" max="2025" width="35.42578125" style="35" customWidth="1"/>
    <col min="2026" max="2026" width="9" style="35" customWidth="1"/>
    <col min="2027" max="2027" width="13.5703125" style="35" customWidth="1"/>
    <col min="2028" max="2028" width="23.28515625" style="35" customWidth="1"/>
    <col min="2029" max="2029" width="22.28515625" style="35" customWidth="1"/>
    <col min="2030" max="2030" width="6.42578125" style="35" customWidth="1"/>
    <col min="2031" max="2031" width="34.85546875" style="35" customWidth="1"/>
    <col min="2032" max="2032" width="20" style="35" customWidth="1"/>
    <col min="2033" max="2034" width="12.140625" style="35" customWidth="1"/>
    <col min="2035" max="2279" width="3.140625" style="35"/>
    <col min="2280" max="2280" width="4.42578125" style="35" customWidth="1"/>
    <col min="2281" max="2281" width="35.42578125" style="35" customWidth="1"/>
    <col min="2282" max="2282" width="9" style="35" customWidth="1"/>
    <col min="2283" max="2283" width="13.5703125" style="35" customWidth="1"/>
    <col min="2284" max="2284" width="23.28515625" style="35" customWidth="1"/>
    <col min="2285" max="2285" width="22.28515625" style="35" customWidth="1"/>
    <col min="2286" max="2286" width="6.42578125" style="35" customWidth="1"/>
    <col min="2287" max="2287" width="34.85546875" style="35" customWidth="1"/>
    <col min="2288" max="2288" width="20" style="35" customWidth="1"/>
    <col min="2289" max="2290" width="12.140625" style="35" customWidth="1"/>
    <col min="2291" max="2535" width="3.140625" style="35"/>
    <col min="2536" max="2536" width="4.42578125" style="35" customWidth="1"/>
    <col min="2537" max="2537" width="35.42578125" style="35" customWidth="1"/>
    <col min="2538" max="2538" width="9" style="35" customWidth="1"/>
    <col min="2539" max="2539" width="13.5703125" style="35" customWidth="1"/>
    <col min="2540" max="2540" width="23.28515625" style="35" customWidth="1"/>
    <col min="2541" max="2541" width="22.28515625" style="35" customWidth="1"/>
    <col min="2542" max="2542" width="6.42578125" style="35" customWidth="1"/>
    <col min="2543" max="2543" width="34.85546875" style="35" customWidth="1"/>
    <col min="2544" max="2544" width="20" style="35" customWidth="1"/>
    <col min="2545" max="2546" width="12.140625" style="35" customWidth="1"/>
    <col min="2547" max="2791" width="3.140625" style="35"/>
    <col min="2792" max="2792" width="4.42578125" style="35" customWidth="1"/>
    <col min="2793" max="2793" width="35.42578125" style="35" customWidth="1"/>
    <col min="2794" max="2794" width="9" style="35" customWidth="1"/>
    <col min="2795" max="2795" width="13.5703125" style="35" customWidth="1"/>
    <col min="2796" max="2796" width="23.28515625" style="35" customWidth="1"/>
    <col min="2797" max="2797" width="22.28515625" style="35" customWidth="1"/>
    <col min="2798" max="2798" width="6.42578125" style="35" customWidth="1"/>
    <col min="2799" max="2799" width="34.85546875" style="35" customWidth="1"/>
    <col min="2800" max="2800" width="20" style="35" customWidth="1"/>
    <col min="2801" max="2802" width="12.140625" style="35" customWidth="1"/>
    <col min="2803" max="3047" width="3.140625" style="35"/>
    <col min="3048" max="3048" width="4.42578125" style="35" customWidth="1"/>
    <col min="3049" max="3049" width="35.42578125" style="35" customWidth="1"/>
    <col min="3050" max="3050" width="9" style="35" customWidth="1"/>
    <col min="3051" max="3051" width="13.5703125" style="35" customWidth="1"/>
    <col min="3052" max="3052" width="23.28515625" style="35" customWidth="1"/>
    <col min="3053" max="3053" width="22.28515625" style="35" customWidth="1"/>
    <col min="3054" max="3054" width="6.42578125" style="35" customWidth="1"/>
    <col min="3055" max="3055" width="34.85546875" style="35" customWidth="1"/>
    <col min="3056" max="3056" width="20" style="35" customWidth="1"/>
    <col min="3057" max="3058" width="12.140625" style="35" customWidth="1"/>
    <col min="3059" max="3303" width="3.140625" style="35"/>
    <col min="3304" max="3304" width="4.42578125" style="35" customWidth="1"/>
    <col min="3305" max="3305" width="35.42578125" style="35" customWidth="1"/>
    <col min="3306" max="3306" width="9" style="35" customWidth="1"/>
    <col min="3307" max="3307" width="13.5703125" style="35" customWidth="1"/>
    <col min="3308" max="3308" width="23.28515625" style="35" customWidth="1"/>
    <col min="3309" max="3309" width="22.28515625" style="35" customWidth="1"/>
    <col min="3310" max="3310" width="6.42578125" style="35" customWidth="1"/>
    <col min="3311" max="3311" width="34.85546875" style="35" customWidth="1"/>
    <col min="3312" max="3312" width="20" style="35" customWidth="1"/>
    <col min="3313" max="3314" width="12.140625" style="35" customWidth="1"/>
    <col min="3315" max="3559" width="3.140625" style="35"/>
    <col min="3560" max="3560" width="4.42578125" style="35" customWidth="1"/>
    <col min="3561" max="3561" width="35.42578125" style="35" customWidth="1"/>
    <col min="3562" max="3562" width="9" style="35" customWidth="1"/>
    <col min="3563" max="3563" width="13.5703125" style="35" customWidth="1"/>
    <col min="3564" max="3564" width="23.28515625" style="35" customWidth="1"/>
    <col min="3565" max="3565" width="22.28515625" style="35" customWidth="1"/>
    <col min="3566" max="3566" width="6.42578125" style="35" customWidth="1"/>
    <col min="3567" max="3567" width="34.85546875" style="35" customWidth="1"/>
    <col min="3568" max="3568" width="20" style="35" customWidth="1"/>
    <col min="3569" max="3570" width="12.140625" style="35" customWidth="1"/>
    <col min="3571" max="3815" width="3.140625" style="35"/>
    <col min="3816" max="3816" width="4.42578125" style="35" customWidth="1"/>
    <col min="3817" max="3817" width="35.42578125" style="35" customWidth="1"/>
    <col min="3818" max="3818" width="9" style="35" customWidth="1"/>
    <col min="3819" max="3819" width="13.5703125" style="35" customWidth="1"/>
    <col min="3820" max="3820" width="23.28515625" style="35" customWidth="1"/>
    <col min="3821" max="3821" width="22.28515625" style="35" customWidth="1"/>
    <col min="3822" max="3822" width="6.42578125" style="35" customWidth="1"/>
    <col min="3823" max="3823" width="34.85546875" style="35" customWidth="1"/>
    <col min="3824" max="3824" width="20" style="35" customWidth="1"/>
    <col min="3825" max="3826" width="12.140625" style="35" customWidth="1"/>
    <col min="3827" max="4071" width="3.140625" style="35"/>
    <col min="4072" max="4072" width="4.42578125" style="35" customWidth="1"/>
    <col min="4073" max="4073" width="35.42578125" style="35" customWidth="1"/>
    <col min="4074" max="4074" width="9" style="35" customWidth="1"/>
    <col min="4075" max="4075" width="13.5703125" style="35" customWidth="1"/>
    <col min="4076" max="4076" width="23.28515625" style="35" customWidth="1"/>
    <col min="4077" max="4077" width="22.28515625" style="35" customWidth="1"/>
    <col min="4078" max="4078" width="6.42578125" style="35" customWidth="1"/>
    <col min="4079" max="4079" width="34.85546875" style="35" customWidth="1"/>
    <col min="4080" max="4080" width="20" style="35" customWidth="1"/>
    <col min="4081" max="4082" width="12.140625" style="35" customWidth="1"/>
    <col min="4083" max="4327" width="3.140625" style="35"/>
    <col min="4328" max="4328" width="4.42578125" style="35" customWidth="1"/>
    <col min="4329" max="4329" width="35.42578125" style="35" customWidth="1"/>
    <col min="4330" max="4330" width="9" style="35" customWidth="1"/>
    <col min="4331" max="4331" width="13.5703125" style="35" customWidth="1"/>
    <col min="4332" max="4332" width="23.28515625" style="35" customWidth="1"/>
    <col min="4333" max="4333" width="22.28515625" style="35" customWidth="1"/>
    <col min="4334" max="4334" width="6.42578125" style="35" customWidth="1"/>
    <col min="4335" max="4335" width="34.85546875" style="35" customWidth="1"/>
    <col min="4336" max="4336" width="20" style="35" customWidth="1"/>
    <col min="4337" max="4338" width="12.140625" style="35" customWidth="1"/>
    <col min="4339" max="4583" width="3.140625" style="35"/>
    <col min="4584" max="4584" width="4.42578125" style="35" customWidth="1"/>
    <col min="4585" max="4585" width="35.42578125" style="35" customWidth="1"/>
    <col min="4586" max="4586" width="9" style="35" customWidth="1"/>
    <col min="4587" max="4587" width="13.5703125" style="35" customWidth="1"/>
    <col min="4588" max="4588" width="23.28515625" style="35" customWidth="1"/>
    <col min="4589" max="4589" width="22.28515625" style="35" customWidth="1"/>
    <col min="4590" max="4590" width="6.42578125" style="35" customWidth="1"/>
    <col min="4591" max="4591" width="34.85546875" style="35" customWidth="1"/>
    <col min="4592" max="4592" width="20" style="35" customWidth="1"/>
    <col min="4593" max="4594" width="12.140625" style="35" customWidth="1"/>
    <col min="4595" max="4839" width="3.140625" style="35"/>
    <col min="4840" max="4840" width="4.42578125" style="35" customWidth="1"/>
    <col min="4841" max="4841" width="35.42578125" style="35" customWidth="1"/>
    <col min="4842" max="4842" width="9" style="35" customWidth="1"/>
    <col min="4843" max="4843" width="13.5703125" style="35" customWidth="1"/>
    <col min="4844" max="4844" width="23.28515625" style="35" customWidth="1"/>
    <col min="4845" max="4845" width="22.28515625" style="35" customWidth="1"/>
    <col min="4846" max="4846" width="6.42578125" style="35" customWidth="1"/>
    <col min="4847" max="4847" width="34.85546875" style="35" customWidth="1"/>
    <col min="4848" max="4848" width="20" style="35" customWidth="1"/>
    <col min="4849" max="4850" width="12.140625" style="35" customWidth="1"/>
    <col min="4851" max="5095" width="3.140625" style="35"/>
    <col min="5096" max="5096" width="4.42578125" style="35" customWidth="1"/>
    <col min="5097" max="5097" width="35.42578125" style="35" customWidth="1"/>
    <col min="5098" max="5098" width="9" style="35" customWidth="1"/>
    <col min="5099" max="5099" width="13.5703125" style="35" customWidth="1"/>
    <col min="5100" max="5100" width="23.28515625" style="35" customWidth="1"/>
    <col min="5101" max="5101" width="22.28515625" style="35" customWidth="1"/>
    <col min="5102" max="5102" width="6.42578125" style="35" customWidth="1"/>
    <col min="5103" max="5103" width="34.85546875" style="35" customWidth="1"/>
    <col min="5104" max="5104" width="20" style="35" customWidth="1"/>
    <col min="5105" max="5106" width="12.140625" style="35" customWidth="1"/>
    <col min="5107" max="5351" width="3.140625" style="35"/>
    <col min="5352" max="5352" width="4.42578125" style="35" customWidth="1"/>
    <col min="5353" max="5353" width="35.42578125" style="35" customWidth="1"/>
    <col min="5354" max="5354" width="9" style="35" customWidth="1"/>
    <col min="5355" max="5355" width="13.5703125" style="35" customWidth="1"/>
    <col min="5356" max="5356" width="23.28515625" style="35" customWidth="1"/>
    <col min="5357" max="5357" width="22.28515625" style="35" customWidth="1"/>
    <col min="5358" max="5358" width="6.42578125" style="35" customWidth="1"/>
    <col min="5359" max="5359" width="34.85546875" style="35" customWidth="1"/>
    <col min="5360" max="5360" width="20" style="35" customWidth="1"/>
    <col min="5361" max="5362" width="12.140625" style="35" customWidth="1"/>
    <col min="5363" max="5607" width="3.140625" style="35"/>
    <col min="5608" max="5608" width="4.42578125" style="35" customWidth="1"/>
    <col min="5609" max="5609" width="35.42578125" style="35" customWidth="1"/>
    <col min="5610" max="5610" width="9" style="35" customWidth="1"/>
    <col min="5611" max="5611" width="13.5703125" style="35" customWidth="1"/>
    <col min="5612" max="5612" width="23.28515625" style="35" customWidth="1"/>
    <col min="5613" max="5613" width="22.28515625" style="35" customWidth="1"/>
    <col min="5614" max="5614" width="6.42578125" style="35" customWidth="1"/>
    <col min="5615" max="5615" width="34.85546875" style="35" customWidth="1"/>
    <col min="5616" max="5616" width="20" style="35" customWidth="1"/>
    <col min="5617" max="5618" width="12.140625" style="35" customWidth="1"/>
    <col min="5619" max="5863" width="3.140625" style="35"/>
    <col min="5864" max="5864" width="4.42578125" style="35" customWidth="1"/>
    <col min="5865" max="5865" width="35.42578125" style="35" customWidth="1"/>
    <col min="5866" max="5866" width="9" style="35" customWidth="1"/>
    <col min="5867" max="5867" width="13.5703125" style="35" customWidth="1"/>
    <col min="5868" max="5868" width="23.28515625" style="35" customWidth="1"/>
    <col min="5869" max="5869" width="22.28515625" style="35" customWidth="1"/>
    <col min="5870" max="5870" width="6.42578125" style="35" customWidth="1"/>
    <col min="5871" max="5871" width="34.85546875" style="35" customWidth="1"/>
    <col min="5872" max="5872" width="20" style="35" customWidth="1"/>
    <col min="5873" max="5874" width="12.140625" style="35" customWidth="1"/>
    <col min="5875" max="6119" width="3.140625" style="35"/>
    <col min="6120" max="6120" width="4.42578125" style="35" customWidth="1"/>
    <col min="6121" max="6121" width="35.42578125" style="35" customWidth="1"/>
    <col min="6122" max="6122" width="9" style="35" customWidth="1"/>
    <col min="6123" max="6123" width="13.5703125" style="35" customWidth="1"/>
    <col min="6124" max="6124" width="23.28515625" style="35" customWidth="1"/>
    <col min="6125" max="6125" width="22.28515625" style="35" customWidth="1"/>
    <col min="6126" max="6126" width="6.42578125" style="35" customWidth="1"/>
    <col min="6127" max="6127" width="34.85546875" style="35" customWidth="1"/>
    <col min="6128" max="6128" width="20" style="35" customWidth="1"/>
    <col min="6129" max="6130" width="12.140625" style="35" customWidth="1"/>
    <col min="6131" max="6375" width="3.140625" style="35"/>
    <col min="6376" max="6376" width="4.42578125" style="35" customWidth="1"/>
    <col min="6377" max="6377" width="35.42578125" style="35" customWidth="1"/>
    <col min="6378" max="6378" width="9" style="35" customWidth="1"/>
    <col min="6379" max="6379" width="13.5703125" style="35" customWidth="1"/>
    <col min="6380" max="6380" width="23.28515625" style="35" customWidth="1"/>
    <col min="6381" max="6381" width="22.28515625" style="35" customWidth="1"/>
    <col min="6382" max="6382" width="6.42578125" style="35" customWidth="1"/>
    <col min="6383" max="6383" width="34.85546875" style="35" customWidth="1"/>
    <col min="6384" max="6384" width="20" style="35" customWidth="1"/>
    <col min="6385" max="6386" width="12.140625" style="35" customWidth="1"/>
    <col min="6387" max="6631" width="3.140625" style="35"/>
    <col min="6632" max="6632" width="4.42578125" style="35" customWidth="1"/>
    <col min="6633" max="6633" width="35.42578125" style="35" customWidth="1"/>
    <col min="6634" max="6634" width="9" style="35" customWidth="1"/>
    <col min="6635" max="6635" width="13.5703125" style="35" customWidth="1"/>
    <col min="6636" max="6636" width="23.28515625" style="35" customWidth="1"/>
    <col min="6637" max="6637" width="22.28515625" style="35" customWidth="1"/>
    <col min="6638" max="6638" width="6.42578125" style="35" customWidth="1"/>
    <col min="6639" max="6639" width="34.85546875" style="35" customWidth="1"/>
    <col min="6640" max="6640" width="20" style="35" customWidth="1"/>
    <col min="6641" max="6642" width="12.140625" style="35" customWidth="1"/>
    <col min="6643" max="6887" width="3.140625" style="35"/>
    <col min="6888" max="6888" width="4.42578125" style="35" customWidth="1"/>
    <col min="6889" max="6889" width="35.42578125" style="35" customWidth="1"/>
    <col min="6890" max="6890" width="9" style="35" customWidth="1"/>
    <col min="6891" max="6891" width="13.5703125" style="35" customWidth="1"/>
    <col min="6892" max="6892" width="23.28515625" style="35" customWidth="1"/>
    <col min="6893" max="6893" width="22.28515625" style="35" customWidth="1"/>
    <col min="6894" max="6894" width="6.42578125" style="35" customWidth="1"/>
    <col min="6895" max="6895" width="34.85546875" style="35" customWidth="1"/>
    <col min="6896" max="6896" width="20" style="35" customWidth="1"/>
    <col min="6897" max="6898" width="12.140625" style="35" customWidth="1"/>
    <col min="6899" max="7143" width="3.140625" style="35"/>
    <col min="7144" max="7144" width="4.42578125" style="35" customWidth="1"/>
    <col min="7145" max="7145" width="35.42578125" style="35" customWidth="1"/>
    <col min="7146" max="7146" width="9" style="35" customWidth="1"/>
    <col min="7147" max="7147" width="13.5703125" style="35" customWidth="1"/>
    <col min="7148" max="7148" width="23.28515625" style="35" customWidth="1"/>
    <col min="7149" max="7149" width="22.28515625" style="35" customWidth="1"/>
    <col min="7150" max="7150" width="6.42578125" style="35" customWidth="1"/>
    <col min="7151" max="7151" width="34.85546875" style="35" customWidth="1"/>
    <col min="7152" max="7152" width="20" style="35" customWidth="1"/>
    <col min="7153" max="7154" width="12.140625" style="35" customWidth="1"/>
    <col min="7155" max="7399" width="3.140625" style="35"/>
    <col min="7400" max="7400" width="4.42578125" style="35" customWidth="1"/>
    <col min="7401" max="7401" width="35.42578125" style="35" customWidth="1"/>
    <col min="7402" max="7402" width="9" style="35" customWidth="1"/>
    <col min="7403" max="7403" width="13.5703125" style="35" customWidth="1"/>
    <col min="7404" max="7404" width="23.28515625" style="35" customWidth="1"/>
    <col min="7405" max="7405" width="22.28515625" style="35" customWidth="1"/>
    <col min="7406" max="7406" width="6.42578125" style="35" customWidth="1"/>
    <col min="7407" max="7407" width="34.85546875" style="35" customWidth="1"/>
    <col min="7408" max="7408" width="20" style="35" customWidth="1"/>
    <col min="7409" max="7410" width="12.140625" style="35" customWidth="1"/>
    <col min="7411" max="7655" width="3.140625" style="35"/>
    <col min="7656" max="7656" width="4.42578125" style="35" customWidth="1"/>
    <col min="7657" max="7657" width="35.42578125" style="35" customWidth="1"/>
    <col min="7658" max="7658" width="9" style="35" customWidth="1"/>
    <col min="7659" max="7659" width="13.5703125" style="35" customWidth="1"/>
    <col min="7660" max="7660" width="23.28515625" style="35" customWidth="1"/>
    <col min="7661" max="7661" width="22.28515625" style="35" customWidth="1"/>
    <col min="7662" max="7662" width="6.42578125" style="35" customWidth="1"/>
    <col min="7663" max="7663" width="34.85546875" style="35" customWidth="1"/>
    <col min="7664" max="7664" width="20" style="35" customWidth="1"/>
    <col min="7665" max="7666" width="12.140625" style="35" customWidth="1"/>
    <col min="7667" max="7911" width="3.140625" style="35"/>
    <col min="7912" max="7912" width="4.42578125" style="35" customWidth="1"/>
    <col min="7913" max="7913" width="35.42578125" style="35" customWidth="1"/>
    <col min="7914" max="7914" width="9" style="35" customWidth="1"/>
    <col min="7915" max="7915" width="13.5703125" style="35" customWidth="1"/>
    <col min="7916" max="7916" width="23.28515625" style="35" customWidth="1"/>
    <col min="7917" max="7917" width="22.28515625" style="35" customWidth="1"/>
    <col min="7918" max="7918" width="6.42578125" style="35" customWidth="1"/>
    <col min="7919" max="7919" width="34.85546875" style="35" customWidth="1"/>
    <col min="7920" max="7920" width="20" style="35" customWidth="1"/>
    <col min="7921" max="7922" width="12.140625" style="35" customWidth="1"/>
    <col min="7923" max="8167" width="3.140625" style="35"/>
    <col min="8168" max="8168" width="4.42578125" style="35" customWidth="1"/>
    <col min="8169" max="8169" width="35.42578125" style="35" customWidth="1"/>
    <col min="8170" max="8170" width="9" style="35" customWidth="1"/>
    <col min="8171" max="8171" width="13.5703125" style="35" customWidth="1"/>
    <col min="8172" max="8172" width="23.28515625" style="35" customWidth="1"/>
    <col min="8173" max="8173" width="22.28515625" style="35" customWidth="1"/>
    <col min="8174" max="8174" width="6.42578125" style="35" customWidth="1"/>
    <col min="8175" max="8175" width="34.85546875" style="35" customWidth="1"/>
    <col min="8176" max="8176" width="20" style="35" customWidth="1"/>
    <col min="8177" max="8178" width="12.140625" style="35" customWidth="1"/>
    <col min="8179" max="8423" width="3.140625" style="35"/>
    <col min="8424" max="8424" width="4.42578125" style="35" customWidth="1"/>
    <col min="8425" max="8425" width="35.42578125" style="35" customWidth="1"/>
    <col min="8426" max="8426" width="9" style="35" customWidth="1"/>
    <col min="8427" max="8427" width="13.5703125" style="35" customWidth="1"/>
    <col min="8428" max="8428" width="23.28515625" style="35" customWidth="1"/>
    <col min="8429" max="8429" width="22.28515625" style="35" customWidth="1"/>
    <col min="8430" max="8430" width="6.42578125" style="35" customWidth="1"/>
    <col min="8431" max="8431" width="34.85546875" style="35" customWidth="1"/>
    <col min="8432" max="8432" width="20" style="35" customWidth="1"/>
    <col min="8433" max="8434" width="12.140625" style="35" customWidth="1"/>
    <col min="8435" max="8679" width="3.140625" style="35"/>
    <col min="8680" max="8680" width="4.42578125" style="35" customWidth="1"/>
    <col min="8681" max="8681" width="35.42578125" style="35" customWidth="1"/>
    <col min="8682" max="8682" width="9" style="35" customWidth="1"/>
    <col min="8683" max="8683" width="13.5703125" style="35" customWidth="1"/>
    <col min="8684" max="8684" width="23.28515625" style="35" customWidth="1"/>
    <col min="8685" max="8685" width="22.28515625" style="35" customWidth="1"/>
    <col min="8686" max="8686" width="6.42578125" style="35" customWidth="1"/>
    <col min="8687" max="8687" width="34.85546875" style="35" customWidth="1"/>
    <col min="8688" max="8688" width="20" style="35" customWidth="1"/>
    <col min="8689" max="8690" width="12.140625" style="35" customWidth="1"/>
    <col min="8691" max="8935" width="3.140625" style="35"/>
    <col min="8936" max="8936" width="4.42578125" style="35" customWidth="1"/>
    <col min="8937" max="8937" width="35.42578125" style="35" customWidth="1"/>
    <col min="8938" max="8938" width="9" style="35" customWidth="1"/>
    <col min="8939" max="8939" width="13.5703125" style="35" customWidth="1"/>
    <col min="8940" max="8940" width="23.28515625" style="35" customWidth="1"/>
    <col min="8941" max="8941" width="22.28515625" style="35" customWidth="1"/>
    <col min="8942" max="8942" width="6.42578125" style="35" customWidth="1"/>
    <col min="8943" max="8943" width="34.85546875" style="35" customWidth="1"/>
    <col min="8944" max="8944" width="20" style="35" customWidth="1"/>
    <col min="8945" max="8946" width="12.140625" style="35" customWidth="1"/>
    <col min="8947" max="9191" width="3.140625" style="35"/>
    <col min="9192" max="9192" width="4.42578125" style="35" customWidth="1"/>
    <col min="9193" max="9193" width="35.42578125" style="35" customWidth="1"/>
    <col min="9194" max="9194" width="9" style="35" customWidth="1"/>
    <col min="9195" max="9195" width="13.5703125" style="35" customWidth="1"/>
    <col min="9196" max="9196" width="23.28515625" style="35" customWidth="1"/>
    <col min="9197" max="9197" width="22.28515625" style="35" customWidth="1"/>
    <col min="9198" max="9198" width="6.42578125" style="35" customWidth="1"/>
    <col min="9199" max="9199" width="34.85546875" style="35" customWidth="1"/>
    <col min="9200" max="9200" width="20" style="35" customWidth="1"/>
    <col min="9201" max="9202" width="12.140625" style="35" customWidth="1"/>
    <col min="9203" max="9447" width="3.140625" style="35"/>
    <col min="9448" max="9448" width="4.42578125" style="35" customWidth="1"/>
    <col min="9449" max="9449" width="35.42578125" style="35" customWidth="1"/>
    <col min="9450" max="9450" width="9" style="35" customWidth="1"/>
    <col min="9451" max="9451" width="13.5703125" style="35" customWidth="1"/>
    <col min="9452" max="9452" width="23.28515625" style="35" customWidth="1"/>
    <col min="9453" max="9453" width="22.28515625" style="35" customWidth="1"/>
    <col min="9454" max="9454" width="6.42578125" style="35" customWidth="1"/>
    <col min="9455" max="9455" width="34.85546875" style="35" customWidth="1"/>
    <col min="9456" max="9456" width="20" style="35" customWidth="1"/>
    <col min="9457" max="9458" width="12.140625" style="35" customWidth="1"/>
    <col min="9459" max="9703" width="3.140625" style="35"/>
    <col min="9704" max="9704" width="4.42578125" style="35" customWidth="1"/>
    <col min="9705" max="9705" width="35.42578125" style="35" customWidth="1"/>
    <col min="9706" max="9706" width="9" style="35" customWidth="1"/>
    <col min="9707" max="9707" width="13.5703125" style="35" customWidth="1"/>
    <col min="9708" max="9708" width="23.28515625" style="35" customWidth="1"/>
    <col min="9709" max="9709" width="22.28515625" style="35" customWidth="1"/>
    <col min="9710" max="9710" width="6.42578125" style="35" customWidth="1"/>
    <col min="9711" max="9711" width="34.85546875" style="35" customWidth="1"/>
    <col min="9712" max="9712" width="20" style="35" customWidth="1"/>
    <col min="9713" max="9714" width="12.140625" style="35" customWidth="1"/>
    <col min="9715" max="9959" width="3.140625" style="35"/>
    <col min="9960" max="9960" width="4.42578125" style="35" customWidth="1"/>
    <col min="9961" max="9961" width="35.42578125" style="35" customWidth="1"/>
    <col min="9962" max="9962" width="9" style="35" customWidth="1"/>
    <col min="9963" max="9963" width="13.5703125" style="35" customWidth="1"/>
    <col min="9964" max="9964" width="23.28515625" style="35" customWidth="1"/>
    <col min="9965" max="9965" width="22.28515625" style="35" customWidth="1"/>
    <col min="9966" max="9966" width="6.42578125" style="35" customWidth="1"/>
    <col min="9967" max="9967" width="34.85546875" style="35" customWidth="1"/>
    <col min="9968" max="9968" width="20" style="35" customWidth="1"/>
    <col min="9969" max="9970" width="12.140625" style="35" customWidth="1"/>
    <col min="9971" max="10215" width="3.140625" style="35"/>
    <col min="10216" max="10216" width="4.42578125" style="35" customWidth="1"/>
    <col min="10217" max="10217" width="35.42578125" style="35" customWidth="1"/>
    <col min="10218" max="10218" width="9" style="35" customWidth="1"/>
    <col min="10219" max="10219" width="13.5703125" style="35" customWidth="1"/>
    <col min="10220" max="10220" width="23.28515625" style="35" customWidth="1"/>
    <col min="10221" max="10221" width="22.28515625" style="35" customWidth="1"/>
    <col min="10222" max="10222" width="6.42578125" style="35" customWidth="1"/>
    <col min="10223" max="10223" width="34.85546875" style="35" customWidth="1"/>
    <col min="10224" max="10224" width="20" style="35" customWidth="1"/>
    <col min="10225" max="10226" width="12.140625" style="35" customWidth="1"/>
    <col min="10227" max="10471" width="3.140625" style="35"/>
    <col min="10472" max="10472" width="4.42578125" style="35" customWidth="1"/>
    <col min="10473" max="10473" width="35.42578125" style="35" customWidth="1"/>
    <col min="10474" max="10474" width="9" style="35" customWidth="1"/>
    <col min="10475" max="10475" width="13.5703125" style="35" customWidth="1"/>
    <col min="10476" max="10476" width="23.28515625" style="35" customWidth="1"/>
    <col min="10477" max="10477" width="22.28515625" style="35" customWidth="1"/>
    <col min="10478" max="10478" width="6.42578125" style="35" customWidth="1"/>
    <col min="10479" max="10479" width="34.85546875" style="35" customWidth="1"/>
    <col min="10480" max="10480" width="20" style="35" customWidth="1"/>
    <col min="10481" max="10482" width="12.140625" style="35" customWidth="1"/>
    <col min="10483" max="10727" width="3.140625" style="35"/>
    <col min="10728" max="10728" width="4.42578125" style="35" customWidth="1"/>
    <col min="10729" max="10729" width="35.42578125" style="35" customWidth="1"/>
    <col min="10730" max="10730" width="9" style="35" customWidth="1"/>
    <col min="10731" max="10731" width="13.5703125" style="35" customWidth="1"/>
    <col min="10732" max="10732" width="23.28515625" style="35" customWidth="1"/>
    <col min="10733" max="10733" width="22.28515625" style="35" customWidth="1"/>
    <col min="10734" max="10734" width="6.42578125" style="35" customWidth="1"/>
    <col min="10735" max="10735" width="34.85546875" style="35" customWidth="1"/>
    <col min="10736" max="10736" width="20" style="35" customWidth="1"/>
    <col min="10737" max="10738" width="12.140625" style="35" customWidth="1"/>
    <col min="10739" max="10983" width="3.140625" style="35"/>
    <col min="10984" max="10984" width="4.42578125" style="35" customWidth="1"/>
    <col min="10985" max="10985" width="35.42578125" style="35" customWidth="1"/>
    <col min="10986" max="10986" width="9" style="35" customWidth="1"/>
    <col min="10987" max="10987" width="13.5703125" style="35" customWidth="1"/>
    <col min="10988" max="10988" width="23.28515625" style="35" customWidth="1"/>
    <col min="10989" max="10989" width="22.28515625" style="35" customWidth="1"/>
    <col min="10990" max="10990" width="6.42578125" style="35" customWidth="1"/>
    <col min="10991" max="10991" width="34.85546875" style="35" customWidth="1"/>
    <col min="10992" max="10992" width="20" style="35" customWidth="1"/>
    <col min="10993" max="10994" width="12.140625" style="35" customWidth="1"/>
    <col min="10995" max="11239" width="3.140625" style="35"/>
    <col min="11240" max="11240" width="4.42578125" style="35" customWidth="1"/>
    <col min="11241" max="11241" width="35.42578125" style="35" customWidth="1"/>
    <col min="11242" max="11242" width="9" style="35" customWidth="1"/>
    <col min="11243" max="11243" width="13.5703125" style="35" customWidth="1"/>
    <col min="11244" max="11244" width="23.28515625" style="35" customWidth="1"/>
    <col min="11245" max="11245" width="22.28515625" style="35" customWidth="1"/>
    <col min="11246" max="11246" width="6.42578125" style="35" customWidth="1"/>
    <col min="11247" max="11247" width="34.85546875" style="35" customWidth="1"/>
    <col min="11248" max="11248" width="20" style="35" customWidth="1"/>
    <col min="11249" max="11250" width="12.140625" style="35" customWidth="1"/>
    <col min="11251" max="11495" width="3.140625" style="35"/>
    <col min="11496" max="11496" width="4.42578125" style="35" customWidth="1"/>
    <col min="11497" max="11497" width="35.42578125" style="35" customWidth="1"/>
    <col min="11498" max="11498" width="9" style="35" customWidth="1"/>
    <col min="11499" max="11499" width="13.5703125" style="35" customWidth="1"/>
    <col min="11500" max="11500" width="23.28515625" style="35" customWidth="1"/>
    <col min="11501" max="11501" width="22.28515625" style="35" customWidth="1"/>
    <col min="11502" max="11502" width="6.42578125" style="35" customWidth="1"/>
    <col min="11503" max="11503" width="34.85546875" style="35" customWidth="1"/>
    <col min="11504" max="11504" width="20" style="35" customWidth="1"/>
    <col min="11505" max="11506" width="12.140625" style="35" customWidth="1"/>
    <col min="11507" max="11751" width="3.140625" style="35"/>
    <col min="11752" max="11752" width="4.42578125" style="35" customWidth="1"/>
    <col min="11753" max="11753" width="35.42578125" style="35" customWidth="1"/>
    <col min="11754" max="11754" width="9" style="35" customWidth="1"/>
    <col min="11755" max="11755" width="13.5703125" style="35" customWidth="1"/>
    <col min="11756" max="11756" width="23.28515625" style="35" customWidth="1"/>
    <col min="11757" max="11757" width="22.28515625" style="35" customWidth="1"/>
    <col min="11758" max="11758" width="6.42578125" style="35" customWidth="1"/>
    <col min="11759" max="11759" width="34.85546875" style="35" customWidth="1"/>
    <col min="11760" max="11760" width="20" style="35" customWidth="1"/>
    <col min="11761" max="11762" width="12.140625" style="35" customWidth="1"/>
    <col min="11763" max="12007" width="3.140625" style="35"/>
    <col min="12008" max="12008" width="4.42578125" style="35" customWidth="1"/>
    <col min="12009" max="12009" width="35.42578125" style="35" customWidth="1"/>
    <col min="12010" max="12010" width="9" style="35" customWidth="1"/>
    <col min="12011" max="12011" width="13.5703125" style="35" customWidth="1"/>
    <col min="12012" max="12012" width="23.28515625" style="35" customWidth="1"/>
    <col min="12013" max="12013" width="22.28515625" style="35" customWidth="1"/>
    <col min="12014" max="12014" width="6.42578125" style="35" customWidth="1"/>
    <col min="12015" max="12015" width="34.85546875" style="35" customWidth="1"/>
    <col min="12016" max="12016" width="20" style="35" customWidth="1"/>
    <col min="12017" max="12018" width="12.140625" style="35" customWidth="1"/>
    <col min="12019" max="12263" width="3.140625" style="35"/>
    <col min="12264" max="12264" width="4.42578125" style="35" customWidth="1"/>
    <col min="12265" max="12265" width="35.42578125" style="35" customWidth="1"/>
    <col min="12266" max="12266" width="9" style="35" customWidth="1"/>
    <col min="12267" max="12267" width="13.5703125" style="35" customWidth="1"/>
    <col min="12268" max="12268" width="23.28515625" style="35" customWidth="1"/>
    <col min="12269" max="12269" width="22.28515625" style="35" customWidth="1"/>
    <col min="12270" max="12270" width="6.42578125" style="35" customWidth="1"/>
    <col min="12271" max="12271" width="34.85546875" style="35" customWidth="1"/>
    <col min="12272" max="12272" width="20" style="35" customWidth="1"/>
    <col min="12273" max="12274" width="12.140625" style="35" customWidth="1"/>
    <col min="12275" max="12519" width="3.140625" style="35"/>
    <col min="12520" max="12520" width="4.42578125" style="35" customWidth="1"/>
    <col min="12521" max="12521" width="35.42578125" style="35" customWidth="1"/>
    <col min="12522" max="12522" width="9" style="35" customWidth="1"/>
    <col min="12523" max="12523" width="13.5703125" style="35" customWidth="1"/>
    <col min="12524" max="12524" width="23.28515625" style="35" customWidth="1"/>
    <col min="12525" max="12525" width="22.28515625" style="35" customWidth="1"/>
    <col min="12526" max="12526" width="6.42578125" style="35" customWidth="1"/>
    <col min="12527" max="12527" width="34.85546875" style="35" customWidth="1"/>
    <col min="12528" max="12528" width="20" style="35" customWidth="1"/>
    <col min="12529" max="12530" width="12.140625" style="35" customWidth="1"/>
    <col min="12531" max="12775" width="3.140625" style="35"/>
    <col min="12776" max="12776" width="4.42578125" style="35" customWidth="1"/>
    <col min="12777" max="12777" width="35.42578125" style="35" customWidth="1"/>
    <col min="12778" max="12778" width="9" style="35" customWidth="1"/>
    <col min="12779" max="12779" width="13.5703125" style="35" customWidth="1"/>
    <col min="12780" max="12780" width="23.28515625" style="35" customWidth="1"/>
    <col min="12781" max="12781" width="22.28515625" style="35" customWidth="1"/>
    <col min="12782" max="12782" width="6.42578125" style="35" customWidth="1"/>
    <col min="12783" max="12783" width="34.85546875" style="35" customWidth="1"/>
    <col min="12784" max="12784" width="20" style="35" customWidth="1"/>
    <col min="12785" max="12786" width="12.140625" style="35" customWidth="1"/>
    <col min="12787" max="13031" width="3.140625" style="35"/>
    <col min="13032" max="13032" width="4.42578125" style="35" customWidth="1"/>
    <col min="13033" max="13033" width="35.42578125" style="35" customWidth="1"/>
    <col min="13034" max="13034" width="9" style="35" customWidth="1"/>
    <col min="13035" max="13035" width="13.5703125" style="35" customWidth="1"/>
    <col min="13036" max="13036" width="23.28515625" style="35" customWidth="1"/>
    <col min="13037" max="13037" width="22.28515625" style="35" customWidth="1"/>
    <col min="13038" max="13038" width="6.42578125" style="35" customWidth="1"/>
    <col min="13039" max="13039" width="34.85546875" style="35" customWidth="1"/>
    <col min="13040" max="13040" width="20" style="35" customWidth="1"/>
    <col min="13041" max="13042" width="12.140625" style="35" customWidth="1"/>
    <col min="13043" max="13287" width="3.140625" style="35"/>
    <col min="13288" max="13288" width="4.42578125" style="35" customWidth="1"/>
    <col min="13289" max="13289" width="35.42578125" style="35" customWidth="1"/>
    <col min="13290" max="13290" width="9" style="35" customWidth="1"/>
    <col min="13291" max="13291" width="13.5703125" style="35" customWidth="1"/>
    <col min="13292" max="13292" width="23.28515625" style="35" customWidth="1"/>
    <col min="13293" max="13293" width="22.28515625" style="35" customWidth="1"/>
    <col min="13294" max="13294" width="6.42578125" style="35" customWidth="1"/>
    <col min="13295" max="13295" width="34.85546875" style="35" customWidth="1"/>
    <col min="13296" max="13296" width="20" style="35" customWidth="1"/>
    <col min="13297" max="13298" width="12.140625" style="35" customWidth="1"/>
    <col min="13299" max="13543" width="3.140625" style="35"/>
    <col min="13544" max="13544" width="4.42578125" style="35" customWidth="1"/>
    <col min="13545" max="13545" width="35.42578125" style="35" customWidth="1"/>
    <col min="13546" max="13546" width="9" style="35" customWidth="1"/>
    <col min="13547" max="13547" width="13.5703125" style="35" customWidth="1"/>
    <col min="13548" max="13548" width="23.28515625" style="35" customWidth="1"/>
    <col min="13549" max="13549" width="22.28515625" style="35" customWidth="1"/>
    <col min="13550" max="13550" width="6.42578125" style="35" customWidth="1"/>
    <col min="13551" max="13551" width="34.85546875" style="35" customWidth="1"/>
    <col min="13552" max="13552" width="20" style="35" customWidth="1"/>
    <col min="13553" max="13554" width="12.140625" style="35" customWidth="1"/>
    <col min="13555" max="13799" width="3.140625" style="35"/>
    <col min="13800" max="13800" width="4.42578125" style="35" customWidth="1"/>
    <col min="13801" max="13801" width="35.42578125" style="35" customWidth="1"/>
    <col min="13802" max="13802" width="9" style="35" customWidth="1"/>
    <col min="13803" max="13803" width="13.5703125" style="35" customWidth="1"/>
    <col min="13804" max="13804" width="23.28515625" style="35" customWidth="1"/>
    <col min="13805" max="13805" width="22.28515625" style="35" customWidth="1"/>
    <col min="13806" max="13806" width="6.42578125" style="35" customWidth="1"/>
    <col min="13807" max="13807" width="34.85546875" style="35" customWidth="1"/>
    <col min="13808" max="13808" width="20" style="35" customWidth="1"/>
    <col min="13809" max="13810" width="12.140625" style="35" customWidth="1"/>
    <col min="13811" max="14055" width="3.140625" style="35"/>
    <col min="14056" max="14056" width="4.42578125" style="35" customWidth="1"/>
    <col min="14057" max="14057" width="35.42578125" style="35" customWidth="1"/>
    <col min="14058" max="14058" width="9" style="35" customWidth="1"/>
    <col min="14059" max="14059" width="13.5703125" style="35" customWidth="1"/>
    <col min="14060" max="14060" width="23.28515625" style="35" customWidth="1"/>
    <col min="14061" max="14061" width="22.28515625" style="35" customWidth="1"/>
    <col min="14062" max="14062" width="6.42578125" style="35" customWidth="1"/>
    <col min="14063" max="14063" width="34.85546875" style="35" customWidth="1"/>
    <col min="14064" max="14064" width="20" style="35" customWidth="1"/>
    <col min="14065" max="14066" width="12.140625" style="35" customWidth="1"/>
    <col min="14067" max="14311" width="3.140625" style="35"/>
    <col min="14312" max="14312" width="4.42578125" style="35" customWidth="1"/>
    <col min="14313" max="14313" width="35.42578125" style="35" customWidth="1"/>
    <col min="14314" max="14314" width="9" style="35" customWidth="1"/>
    <col min="14315" max="14315" width="13.5703125" style="35" customWidth="1"/>
    <col min="14316" max="14316" width="23.28515625" style="35" customWidth="1"/>
    <col min="14317" max="14317" width="22.28515625" style="35" customWidth="1"/>
    <col min="14318" max="14318" width="6.42578125" style="35" customWidth="1"/>
    <col min="14319" max="14319" width="34.85546875" style="35" customWidth="1"/>
    <col min="14320" max="14320" width="20" style="35" customWidth="1"/>
    <col min="14321" max="14322" width="12.140625" style="35" customWidth="1"/>
    <col min="14323" max="14567" width="3.140625" style="35"/>
    <col min="14568" max="14568" width="4.42578125" style="35" customWidth="1"/>
    <col min="14569" max="14569" width="35.42578125" style="35" customWidth="1"/>
    <col min="14570" max="14570" width="9" style="35" customWidth="1"/>
    <col min="14571" max="14571" width="13.5703125" style="35" customWidth="1"/>
    <col min="14572" max="14572" width="23.28515625" style="35" customWidth="1"/>
    <col min="14573" max="14573" width="22.28515625" style="35" customWidth="1"/>
    <col min="14574" max="14574" width="6.42578125" style="35" customWidth="1"/>
    <col min="14575" max="14575" width="34.85546875" style="35" customWidth="1"/>
    <col min="14576" max="14576" width="20" style="35" customWidth="1"/>
    <col min="14577" max="14578" width="12.140625" style="35" customWidth="1"/>
    <col min="14579" max="14823" width="3.140625" style="35"/>
    <col min="14824" max="14824" width="4.42578125" style="35" customWidth="1"/>
    <col min="14825" max="14825" width="35.42578125" style="35" customWidth="1"/>
    <col min="14826" max="14826" width="9" style="35" customWidth="1"/>
    <col min="14827" max="14827" width="13.5703125" style="35" customWidth="1"/>
    <col min="14828" max="14828" width="23.28515625" style="35" customWidth="1"/>
    <col min="14829" max="14829" width="22.28515625" style="35" customWidth="1"/>
    <col min="14830" max="14830" width="6.42578125" style="35" customWidth="1"/>
    <col min="14831" max="14831" width="34.85546875" style="35" customWidth="1"/>
    <col min="14832" max="14832" width="20" style="35" customWidth="1"/>
    <col min="14833" max="14834" width="12.140625" style="35" customWidth="1"/>
    <col min="14835" max="15079" width="3.140625" style="35"/>
    <col min="15080" max="15080" width="4.42578125" style="35" customWidth="1"/>
    <col min="15081" max="15081" width="35.42578125" style="35" customWidth="1"/>
    <col min="15082" max="15082" width="9" style="35" customWidth="1"/>
    <col min="15083" max="15083" width="13.5703125" style="35" customWidth="1"/>
    <col min="15084" max="15084" width="23.28515625" style="35" customWidth="1"/>
    <col min="15085" max="15085" width="22.28515625" style="35" customWidth="1"/>
    <col min="15086" max="15086" width="6.42578125" style="35" customWidth="1"/>
    <col min="15087" max="15087" width="34.85546875" style="35" customWidth="1"/>
    <col min="15088" max="15088" width="20" style="35" customWidth="1"/>
    <col min="15089" max="15090" width="12.140625" style="35" customWidth="1"/>
    <col min="15091" max="15335" width="3.140625" style="35"/>
    <col min="15336" max="15336" width="4.42578125" style="35" customWidth="1"/>
    <col min="15337" max="15337" width="35.42578125" style="35" customWidth="1"/>
    <col min="15338" max="15338" width="9" style="35" customWidth="1"/>
    <col min="15339" max="15339" width="13.5703125" style="35" customWidth="1"/>
    <col min="15340" max="15340" width="23.28515625" style="35" customWidth="1"/>
    <col min="15341" max="15341" width="22.28515625" style="35" customWidth="1"/>
    <col min="15342" max="15342" width="6.42578125" style="35" customWidth="1"/>
    <col min="15343" max="15343" width="34.85546875" style="35" customWidth="1"/>
    <col min="15344" max="15344" width="20" style="35" customWidth="1"/>
    <col min="15345" max="15346" width="12.140625" style="35" customWidth="1"/>
    <col min="15347" max="15591" width="3.140625" style="35"/>
    <col min="15592" max="15592" width="4.42578125" style="35" customWidth="1"/>
    <col min="15593" max="15593" width="35.42578125" style="35" customWidth="1"/>
    <col min="15594" max="15594" width="9" style="35" customWidth="1"/>
    <col min="15595" max="15595" width="13.5703125" style="35" customWidth="1"/>
    <col min="15596" max="15596" width="23.28515625" style="35" customWidth="1"/>
    <col min="15597" max="15597" width="22.28515625" style="35" customWidth="1"/>
    <col min="15598" max="15598" width="6.42578125" style="35" customWidth="1"/>
    <col min="15599" max="15599" width="34.85546875" style="35" customWidth="1"/>
    <col min="15600" max="15600" width="20" style="35" customWidth="1"/>
    <col min="15601" max="15602" width="12.140625" style="35" customWidth="1"/>
    <col min="15603" max="15847" width="3.140625" style="35"/>
    <col min="15848" max="15848" width="4.42578125" style="35" customWidth="1"/>
    <col min="15849" max="15849" width="35.42578125" style="35" customWidth="1"/>
    <col min="15850" max="15850" width="9" style="35" customWidth="1"/>
    <col min="15851" max="15851" width="13.5703125" style="35" customWidth="1"/>
    <col min="15852" max="15852" width="23.28515625" style="35" customWidth="1"/>
    <col min="15853" max="15853" width="22.28515625" style="35" customWidth="1"/>
    <col min="15854" max="15854" width="6.42578125" style="35" customWidth="1"/>
    <col min="15855" max="15855" width="34.85546875" style="35" customWidth="1"/>
    <col min="15856" max="15856" width="20" style="35" customWidth="1"/>
    <col min="15857" max="15858" width="12.140625" style="35" customWidth="1"/>
    <col min="15859" max="16103" width="3.140625" style="35"/>
    <col min="16104" max="16104" width="4.42578125" style="35" customWidth="1"/>
    <col min="16105" max="16105" width="35.42578125" style="35" customWidth="1"/>
    <col min="16106" max="16106" width="9" style="35" customWidth="1"/>
    <col min="16107" max="16107" width="13.5703125" style="35" customWidth="1"/>
    <col min="16108" max="16108" width="23.28515625" style="35" customWidth="1"/>
    <col min="16109" max="16109" width="22.28515625" style="35" customWidth="1"/>
    <col min="16110" max="16110" width="6.42578125" style="35" customWidth="1"/>
    <col min="16111" max="16111" width="34.85546875" style="35" customWidth="1"/>
    <col min="16112" max="16112" width="20" style="35" customWidth="1"/>
    <col min="16113" max="16114" width="12.140625" style="35" customWidth="1"/>
    <col min="16115" max="16384" width="3.140625" style="35"/>
  </cols>
  <sheetData>
    <row r="1" spans="1:11" s="36" customFormat="1" ht="15.75" customHeight="1">
      <c r="I1" s="920" t="s">
        <v>237</v>
      </c>
      <c r="J1" s="921"/>
    </row>
    <row r="2" spans="1:11" s="36" customFormat="1" ht="3" customHeight="1">
      <c r="H2" s="54"/>
    </row>
    <row r="3" spans="1:11" s="36" customFormat="1" ht="15" customHeight="1">
      <c r="A3" s="908" t="s">
        <v>241</v>
      </c>
      <c r="B3" s="908"/>
      <c r="C3" s="908"/>
      <c r="D3" s="908"/>
      <c r="E3" s="908"/>
      <c r="F3" s="908"/>
      <c r="G3" s="908"/>
      <c r="H3" s="908"/>
    </row>
    <row r="4" spans="1:11" ht="12" customHeight="1">
      <c r="A4" s="922" t="s">
        <v>427</v>
      </c>
      <c r="B4" s="923"/>
      <c r="C4" s="923"/>
      <c r="D4" s="923"/>
      <c r="E4" s="923"/>
      <c r="F4" s="923"/>
      <c r="G4" s="923"/>
      <c r="H4" s="923"/>
      <c r="I4" s="923"/>
      <c r="J4" s="924"/>
    </row>
    <row r="5" spans="1:11" ht="12" customHeight="1">
      <c r="A5" s="925"/>
      <c r="B5" s="926"/>
      <c r="C5" s="926"/>
      <c r="D5" s="926"/>
      <c r="E5" s="926"/>
      <c r="F5" s="926"/>
      <c r="G5" s="926"/>
      <c r="H5" s="926"/>
      <c r="I5" s="926"/>
      <c r="J5" s="927"/>
    </row>
    <row r="6" spans="1:11" ht="12" customHeight="1">
      <c r="A6" s="928"/>
      <c r="B6" s="929"/>
      <c r="C6" s="929"/>
      <c r="D6" s="929"/>
      <c r="E6" s="929"/>
      <c r="F6" s="929"/>
      <c r="G6" s="929"/>
      <c r="H6" s="929"/>
      <c r="I6" s="929"/>
      <c r="J6" s="930"/>
    </row>
    <row r="7" spans="1:11" ht="6.95" customHeight="1">
      <c r="A7" s="879" t="s">
        <v>248</v>
      </c>
      <c r="B7" s="880"/>
      <c r="C7" s="416"/>
      <c r="D7" s="416"/>
      <c r="E7" s="416"/>
      <c r="F7" s="416"/>
      <c r="G7" s="416"/>
      <c r="H7" s="416"/>
      <c r="I7" s="416"/>
      <c r="J7" s="417"/>
    </row>
    <row r="8" spans="1:11" ht="21.95" customHeight="1">
      <c r="A8" s="881"/>
      <c r="B8" s="882"/>
      <c r="C8" s="865" t="s">
        <v>426</v>
      </c>
      <c r="D8" s="865"/>
      <c r="E8" s="865"/>
      <c r="F8" s="865"/>
      <c r="G8" s="865"/>
      <c r="H8" s="865"/>
      <c r="I8" s="865"/>
      <c r="J8" s="418"/>
    </row>
    <row r="9" spans="1:11" ht="6.95" customHeight="1">
      <c r="A9" s="883"/>
      <c r="B9" s="884"/>
      <c r="C9" s="419"/>
      <c r="D9" s="419"/>
      <c r="E9" s="419"/>
      <c r="F9" s="419"/>
      <c r="G9" s="419"/>
      <c r="H9" s="419"/>
      <c r="I9" s="419"/>
      <c r="J9" s="420"/>
    </row>
    <row r="10" spans="1:11" s="36" customFormat="1" ht="6.95" customHeight="1">
      <c r="A10" s="877" t="s">
        <v>44</v>
      </c>
      <c r="B10" s="878"/>
      <c r="C10" s="422"/>
      <c r="D10" s="422"/>
      <c r="E10" s="422"/>
      <c r="F10" s="422"/>
      <c r="G10" s="422"/>
      <c r="H10" s="422"/>
      <c r="I10" s="422"/>
      <c r="J10" s="423"/>
      <c r="K10" s="106"/>
    </row>
    <row r="11" spans="1:11" s="36" customFormat="1" ht="21.95" customHeight="1">
      <c r="A11" s="877"/>
      <c r="B11" s="878"/>
      <c r="C11" s="866" t="s">
        <v>426</v>
      </c>
      <c r="D11" s="866"/>
      <c r="E11" s="866"/>
      <c r="F11" s="866"/>
      <c r="G11" s="866"/>
      <c r="H11" s="866"/>
      <c r="I11" s="866"/>
      <c r="J11" s="424"/>
      <c r="K11" s="106"/>
    </row>
    <row r="12" spans="1:11" s="36" customFormat="1" ht="6.95" customHeight="1">
      <c r="A12" s="877"/>
      <c r="B12" s="878"/>
      <c r="C12" s="425"/>
      <c r="D12" s="425"/>
      <c r="E12" s="425"/>
      <c r="F12" s="425"/>
      <c r="G12" s="425"/>
      <c r="H12" s="425"/>
      <c r="I12" s="425"/>
      <c r="J12" s="426"/>
      <c r="K12" s="106"/>
    </row>
    <row r="13" spans="1:11" ht="6.95" customHeight="1">
      <c r="A13" s="885" t="s">
        <v>45</v>
      </c>
      <c r="B13" s="886"/>
      <c r="C13" s="422"/>
      <c r="D13" s="422"/>
      <c r="E13" s="422"/>
      <c r="F13" s="422"/>
      <c r="G13" s="422"/>
      <c r="H13" s="422"/>
      <c r="I13" s="422"/>
      <c r="J13" s="423"/>
    </row>
    <row r="14" spans="1:11" ht="21.95" customHeight="1">
      <c r="A14" s="877"/>
      <c r="B14" s="878"/>
      <c r="C14" s="866" t="s">
        <v>426</v>
      </c>
      <c r="D14" s="866"/>
      <c r="E14" s="866"/>
      <c r="F14" s="866"/>
      <c r="G14" s="866"/>
      <c r="H14" s="866"/>
      <c r="I14" s="866"/>
      <c r="J14" s="424"/>
    </row>
    <row r="15" spans="1:11" ht="6.95" customHeight="1">
      <c r="A15" s="887"/>
      <c r="B15" s="888"/>
      <c r="C15" s="425"/>
      <c r="D15" s="425"/>
      <c r="E15" s="425"/>
      <c r="F15" s="425"/>
      <c r="G15" s="425"/>
      <c r="H15" s="425"/>
      <c r="I15" s="425"/>
      <c r="J15" s="426"/>
    </row>
    <row r="16" spans="1:11" ht="12" customHeight="1">
      <c r="A16" s="889" t="s">
        <v>48</v>
      </c>
      <c r="B16" s="890"/>
      <c r="C16" s="872"/>
      <c r="D16" s="891"/>
      <c r="E16" s="892"/>
      <c r="F16" s="871" t="s">
        <v>53</v>
      </c>
      <c r="G16" s="872"/>
      <c r="H16" s="875"/>
      <c r="I16" s="859"/>
      <c r="J16" s="860"/>
    </row>
    <row r="17" spans="1:11" ht="12.75" customHeight="1">
      <c r="A17" s="873"/>
      <c r="B17" s="874"/>
      <c r="C17" s="874"/>
      <c r="D17" s="893"/>
      <c r="E17" s="894"/>
      <c r="F17" s="873"/>
      <c r="G17" s="874"/>
      <c r="H17" s="876"/>
      <c r="I17" s="861"/>
      <c r="J17" s="862"/>
    </row>
    <row r="18" spans="1:11" ht="36" customHeight="1">
      <c r="A18" s="3" t="s">
        <v>5</v>
      </c>
      <c r="B18" s="867" t="s">
        <v>46</v>
      </c>
      <c r="C18" s="868"/>
      <c r="D18" s="867" t="s">
        <v>54</v>
      </c>
      <c r="E18" s="868"/>
      <c r="F18" s="869" t="s">
        <v>188</v>
      </c>
      <c r="G18" s="870"/>
      <c r="H18" s="3" t="s">
        <v>47</v>
      </c>
      <c r="I18" s="863" t="s">
        <v>404</v>
      </c>
      <c r="J18" s="864"/>
    </row>
    <row r="19" spans="1:11" ht="15.95" customHeight="1">
      <c r="A19" s="427" t="s">
        <v>11</v>
      </c>
      <c r="B19" s="895"/>
      <c r="C19" s="896"/>
      <c r="D19" s="895"/>
      <c r="E19" s="896"/>
      <c r="F19" s="895"/>
      <c r="G19" s="896"/>
      <c r="H19" s="40"/>
      <c r="I19" s="897"/>
      <c r="J19" s="898"/>
    </row>
    <row r="20" spans="1:11" ht="15.95" customHeight="1">
      <c r="A20" s="427" t="s">
        <v>12</v>
      </c>
      <c r="B20" s="895"/>
      <c r="C20" s="896"/>
      <c r="D20" s="895"/>
      <c r="E20" s="896"/>
      <c r="F20" s="895"/>
      <c r="G20" s="896"/>
      <c r="H20" s="40"/>
      <c r="I20" s="897"/>
      <c r="J20" s="898"/>
    </row>
    <row r="21" spans="1:11" ht="15.95" customHeight="1">
      <c r="A21" s="427" t="s">
        <v>9</v>
      </c>
      <c r="B21" s="895"/>
      <c r="C21" s="896"/>
      <c r="D21" s="895"/>
      <c r="E21" s="896"/>
      <c r="F21" s="895"/>
      <c r="G21" s="896"/>
      <c r="H21" s="40"/>
      <c r="I21" s="897"/>
      <c r="J21" s="898"/>
    </row>
    <row r="22" spans="1:11" ht="15.95" customHeight="1">
      <c r="A22" s="427" t="s">
        <v>13</v>
      </c>
      <c r="B22" s="895"/>
      <c r="C22" s="896"/>
      <c r="D22" s="895"/>
      <c r="E22" s="896"/>
      <c r="F22" s="895"/>
      <c r="G22" s="896"/>
      <c r="H22" s="40"/>
      <c r="I22" s="897"/>
      <c r="J22" s="898"/>
    </row>
    <row r="23" spans="1:11" ht="15.95" customHeight="1">
      <c r="A23" s="427" t="s">
        <v>14</v>
      </c>
      <c r="B23" s="895"/>
      <c r="C23" s="896"/>
      <c r="D23" s="895"/>
      <c r="E23" s="896"/>
      <c r="F23" s="895"/>
      <c r="G23" s="896"/>
      <c r="H23" s="40"/>
      <c r="I23" s="897"/>
      <c r="J23" s="898"/>
    </row>
    <row r="24" spans="1:11" ht="15.95" customHeight="1">
      <c r="A24" s="427" t="s">
        <v>15</v>
      </c>
      <c r="B24" s="895"/>
      <c r="C24" s="896"/>
      <c r="D24" s="895"/>
      <c r="E24" s="896"/>
      <c r="F24" s="895"/>
      <c r="G24" s="896"/>
      <c r="H24" s="40"/>
      <c r="I24" s="897"/>
      <c r="J24" s="898"/>
    </row>
    <row r="25" spans="1:11" ht="15.95" customHeight="1">
      <c r="A25" s="427" t="s">
        <v>20</v>
      </c>
      <c r="B25" s="895"/>
      <c r="C25" s="896"/>
      <c r="D25" s="895"/>
      <c r="E25" s="896"/>
      <c r="F25" s="895"/>
      <c r="G25" s="896"/>
      <c r="H25" s="40"/>
      <c r="I25" s="897"/>
      <c r="J25" s="898"/>
    </row>
    <row r="26" spans="1:11" ht="15.95" customHeight="1">
      <c r="A26" s="427" t="s">
        <v>16</v>
      </c>
      <c r="B26" s="895"/>
      <c r="C26" s="896"/>
      <c r="D26" s="895"/>
      <c r="E26" s="896"/>
      <c r="F26" s="895"/>
      <c r="G26" s="896"/>
      <c r="H26" s="40"/>
      <c r="I26" s="897"/>
      <c r="J26" s="898"/>
    </row>
    <row r="27" spans="1:11" ht="15.95" customHeight="1">
      <c r="A27" s="427" t="s">
        <v>17</v>
      </c>
      <c r="B27" s="895"/>
      <c r="C27" s="896"/>
      <c r="D27" s="895"/>
      <c r="E27" s="896"/>
      <c r="F27" s="895"/>
      <c r="G27" s="896"/>
      <c r="H27" s="40"/>
      <c r="I27" s="897"/>
      <c r="J27" s="898"/>
    </row>
    <row r="28" spans="1:11" ht="15.95" customHeight="1">
      <c r="A28" s="427" t="s">
        <v>82</v>
      </c>
      <c r="B28" s="895"/>
      <c r="C28" s="896"/>
      <c r="D28" s="895"/>
      <c r="E28" s="896"/>
      <c r="F28" s="895"/>
      <c r="G28" s="896"/>
      <c r="H28" s="40"/>
      <c r="I28" s="897"/>
      <c r="J28" s="898"/>
    </row>
    <row r="29" spans="1:11" ht="15.95" customHeight="1">
      <c r="A29" s="427" t="s">
        <v>83</v>
      </c>
      <c r="B29" s="895"/>
      <c r="C29" s="896"/>
      <c r="D29" s="895"/>
      <c r="E29" s="896"/>
      <c r="F29" s="895"/>
      <c r="G29" s="896"/>
      <c r="H29" s="40"/>
      <c r="I29" s="897"/>
      <c r="J29" s="898"/>
    </row>
    <row r="30" spans="1:11" ht="15.95" customHeight="1">
      <c r="A30" s="427" t="s">
        <v>193</v>
      </c>
      <c r="B30" s="895"/>
      <c r="C30" s="896"/>
      <c r="D30" s="895"/>
      <c r="E30" s="896"/>
      <c r="F30" s="895"/>
      <c r="G30" s="896"/>
      <c r="H30" s="40"/>
      <c r="I30" s="897"/>
      <c r="J30" s="898"/>
    </row>
    <row r="31" spans="1:11" ht="15.95" customHeight="1">
      <c r="A31" s="427" t="s">
        <v>84</v>
      </c>
      <c r="B31" s="895"/>
      <c r="C31" s="896"/>
      <c r="D31" s="895"/>
      <c r="E31" s="896"/>
      <c r="F31" s="895"/>
      <c r="G31" s="896"/>
      <c r="H31" s="40"/>
      <c r="I31" s="897"/>
      <c r="J31" s="898"/>
    </row>
    <row r="32" spans="1:11" s="197" customFormat="1" ht="15.95" customHeight="1">
      <c r="A32" s="427" t="s">
        <v>3</v>
      </c>
      <c r="B32" s="895"/>
      <c r="C32" s="896"/>
      <c r="D32" s="895"/>
      <c r="E32" s="896"/>
      <c r="F32" s="895"/>
      <c r="G32" s="896"/>
      <c r="H32" s="40"/>
      <c r="I32" s="897"/>
      <c r="J32" s="898"/>
      <c r="K32" s="414"/>
    </row>
    <row r="33" spans="1:12">
      <c r="A33" s="909"/>
      <c r="B33" s="909"/>
      <c r="C33" s="108"/>
      <c r="D33" s="107"/>
      <c r="E33" s="108"/>
      <c r="F33" s="108"/>
      <c r="G33" s="108"/>
      <c r="H33" s="107"/>
      <c r="I33" s="36"/>
      <c r="J33" s="36"/>
      <c r="L33" s="479" t="s">
        <v>464</v>
      </c>
    </row>
    <row r="34" spans="1:12" ht="12" customHeight="1">
      <c r="A34" s="415"/>
      <c r="B34" s="899" t="s">
        <v>458</v>
      </c>
      <c r="C34" s="900"/>
      <c r="D34" s="900"/>
      <c r="E34" s="901"/>
      <c r="F34" s="38"/>
      <c r="G34" s="911"/>
      <c r="H34" s="912"/>
      <c r="I34" s="913"/>
      <c r="J34" s="36"/>
      <c r="L34" s="472" t="s">
        <v>466</v>
      </c>
    </row>
    <row r="35" spans="1:12" ht="12" customHeight="1">
      <c r="A35" s="415"/>
      <c r="B35" s="902"/>
      <c r="C35" s="903"/>
      <c r="D35" s="903"/>
      <c r="E35" s="904"/>
      <c r="F35" s="38"/>
      <c r="G35" s="914"/>
      <c r="H35" s="915"/>
      <c r="I35" s="916"/>
      <c r="J35" s="36"/>
    </row>
    <row r="36" spans="1:12" ht="12" customHeight="1">
      <c r="A36" s="415"/>
      <c r="B36" s="902"/>
      <c r="C36" s="903"/>
      <c r="D36" s="903"/>
      <c r="E36" s="904"/>
      <c r="F36" s="38"/>
      <c r="G36" s="914"/>
      <c r="H36" s="915"/>
      <c r="I36" s="916"/>
      <c r="J36" s="36"/>
    </row>
    <row r="37" spans="1:12" ht="12" customHeight="1">
      <c r="A37" s="415"/>
      <c r="B37" s="902"/>
      <c r="C37" s="903"/>
      <c r="D37" s="903"/>
      <c r="E37" s="904"/>
      <c r="F37" s="38"/>
      <c r="G37" s="914"/>
      <c r="H37" s="915"/>
      <c r="I37" s="916"/>
      <c r="J37" s="36"/>
    </row>
    <row r="38" spans="1:12" ht="12" customHeight="1">
      <c r="A38" s="415"/>
      <c r="B38" s="902"/>
      <c r="C38" s="903"/>
      <c r="D38" s="903"/>
      <c r="E38" s="904"/>
      <c r="F38" s="38"/>
      <c r="G38" s="914"/>
      <c r="H38" s="915"/>
      <c r="I38" s="916"/>
      <c r="J38" s="36"/>
    </row>
    <row r="39" spans="1:12" ht="7.5" customHeight="1">
      <c r="A39" s="415"/>
      <c r="B39" s="905"/>
      <c r="C39" s="906"/>
      <c r="D39" s="906"/>
      <c r="E39" s="907"/>
      <c r="F39" s="38"/>
      <c r="G39" s="917"/>
      <c r="H39" s="918"/>
      <c r="I39" s="919"/>
      <c r="J39" s="36"/>
    </row>
    <row r="40" spans="1:12" ht="12.75" customHeight="1">
      <c r="A40" s="36"/>
      <c r="B40" s="910" t="s">
        <v>43</v>
      </c>
      <c r="C40" s="910"/>
      <c r="D40" s="910"/>
      <c r="E40" s="910"/>
      <c r="F40" s="36"/>
      <c r="G40" s="910" t="s">
        <v>211</v>
      </c>
      <c r="H40" s="910"/>
      <c r="I40" s="910"/>
      <c r="J40" s="36"/>
    </row>
    <row r="41" spans="1:12" s="36" customFormat="1" ht="12.75">
      <c r="A41" s="37"/>
      <c r="B41" s="37"/>
      <c r="C41" s="38"/>
      <c r="D41" s="359"/>
      <c r="E41" s="359"/>
      <c r="F41" s="359"/>
      <c r="G41" s="359"/>
      <c r="H41" s="359"/>
    </row>
    <row r="42" spans="1:12" s="36" customFormat="1" ht="12.75">
      <c r="A42" s="37"/>
      <c r="B42" s="37"/>
      <c r="C42" s="38"/>
      <c r="D42" s="359"/>
      <c r="E42" s="359"/>
      <c r="F42" s="359"/>
      <c r="G42" s="359"/>
      <c r="H42" s="359"/>
    </row>
    <row r="43" spans="1:12" ht="12.75">
      <c r="H43" s="39"/>
    </row>
  </sheetData>
  <sheetProtection algorithmName="SHA-512" hashValue="ssISmTCcLcH9SfKmeilqexaI2dK2aES72G5B7sNb2Jd5ogQ8yjXor2J8nvoHQSx29AuvlchJGQgD4aJuL7SQWQ==" saltValue="g/BV4Laf2WWjaLeqXJUJrQ==" spinCount="100000" sheet="1" objects="1" scenarios="1" formatCells="0" formatColumns="0" formatRows="0" insertRows="0" deleteRows="0"/>
  <mergeCells count="79">
    <mergeCell ref="B40:E40"/>
    <mergeCell ref="G40:I40"/>
    <mergeCell ref="G34:I39"/>
    <mergeCell ref="I1:J1"/>
    <mergeCell ref="A4:J6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B34:E39"/>
    <mergeCell ref="A3:H3"/>
    <mergeCell ref="A33:B33"/>
    <mergeCell ref="B31:C31"/>
    <mergeCell ref="D31:E31"/>
    <mergeCell ref="F31:G31"/>
    <mergeCell ref="B32:C32"/>
    <mergeCell ref="D32:E32"/>
    <mergeCell ref="F32:G32"/>
    <mergeCell ref="B29:C29"/>
    <mergeCell ref="D29:E29"/>
    <mergeCell ref="F29:G29"/>
    <mergeCell ref="B30:C30"/>
    <mergeCell ref="D30:E30"/>
    <mergeCell ref="B21:C21"/>
    <mergeCell ref="D21:E21"/>
    <mergeCell ref="F21:G21"/>
    <mergeCell ref="F30:G30"/>
    <mergeCell ref="B22:C22"/>
    <mergeCell ref="D22:E22"/>
    <mergeCell ref="F22:G22"/>
    <mergeCell ref="B28:C28"/>
    <mergeCell ref="D28:E28"/>
    <mergeCell ref="F28:G28"/>
    <mergeCell ref="B23:C23"/>
    <mergeCell ref="B24:C24"/>
    <mergeCell ref="B27:C27"/>
    <mergeCell ref="B26:C26"/>
    <mergeCell ref="B25:C25"/>
    <mergeCell ref="D27:E27"/>
    <mergeCell ref="B19:C19"/>
    <mergeCell ref="D19:E19"/>
    <mergeCell ref="F19:G19"/>
    <mergeCell ref="B20:C20"/>
    <mergeCell ref="D20:E20"/>
    <mergeCell ref="F20:G20"/>
    <mergeCell ref="D23:E23"/>
    <mergeCell ref="F26:G26"/>
    <mergeCell ref="F27:G27"/>
    <mergeCell ref="F25:G25"/>
    <mergeCell ref="F24:G24"/>
    <mergeCell ref="F23:G23"/>
    <mergeCell ref="D26:E26"/>
    <mergeCell ref="D25:E25"/>
    <mergeCell ref="D24:E24"/>
    <mergeCell ref="I16:J17"/>
    <mergeCell ref="I18:J18"/>
    <mergeCell ref="C8:I8"/>
    <mergeCell ref="C14:I14"/>
    <mergeCell ref="C11:I11"/>
    <mergeCell ref="B18:C18"/>
    <mergeCell ref="D18:E18"/>
    <mergeCell ref="F18:G18"/>
    <mergeCell ref="F16:G17"/>
    <mergeCell ref="H16:H17"/>
    <mergeCell ref="A10:B12"/>
    <mergeCell ref="A7:B9"/>
    <mergeCell ref="A13:B15"/>
    <mergeCell ref="A16:C17"/>
    <mergeCell ref="D16:E17"/>
  </mergeCells>
  <dataValidations count="3">
    <dataValidation type="whole" operator="greaterThanOrEqual" allowBlank="1" showInputMessage="1" showErrorMessage="1" sqref="D16:E17 H16:H1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33), a następnie (z menu, które się wyświetli) wybrać polecenie &quot;Wstaw&quot;." sqref="L3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L3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23</vt:i4>
      </vt:variant>
    </vt:vector>
  </HeadingPairs>
  <TitlesOfParts>
    <vt:vector size="33" baseType="lpstr">
      <vt:lpstr>Sekcje_I-IV</vt:lpstr>
      <vt:lpstr>Sekcja_V_WF</vt:lpstr>
      <vt:lpstr>Sekcja_VI_ZRF </vt:lpstr>
      <vt:lpstr>Sekcja_VII_wsk</vt:lpstr>
      <vt:lpstr>Sekcja_VIII_Zal</vt:lpstr>
      <vt:lpstr>Sekcja_IX_Osw</vt:lpstr>
      <vt:lpstr>Zal_16_Wyd_konta</vt:lpstr>
      <vt:lpstr>Zal_17_Karta_szkolenia</vt:lpstr>
      <vt:lpstr>Zal_18_Lista_obecnosci</vt:lpstr>
      <vt:lpstr>Zal_19_Karta_wkladu_rzeczowego</vt:lpstr>
      <vt:lpstr>Nazwa_Beneficjenta</vt:lpstr>
      <vt:lpstr>Sekcja_IX_Osw!Obszar_wydruku</vt:lpstr>
      <vt:lpstr>Sekcja_V_WF!Obszar_wydruku</vt:lpstr>
      <vt:lpstr>'Sekcja_VI_ZRF '!Obszar_wydruku</vt:lpstr>
      <vt:lpstr>Sekcja_VII_wsk!Obszar_wydruku</vt:lpstr>
      <vt:lpstr>Sekcja_VIII_Zal!Obszar_wydruku</vt:lpstr>
      <vt:lpstr>'Sekcje_I-IV'!Obszar_wydruku</vt:lpstr>
      <vt:lpstr>Zal_16_Wyd_konta!Obszar_wydruku</vt:lpstr>
      <vt:lpstr>Zal_17_Karta_szkolenia!Obszar_wydruku</vt:lpstr>
      <vt:lpstr>Zal_18_Lista_obecnosci!Obszar_wydruku</vt:lpstr>
      <vt:lpstr>Zal_19_Karta_wkladu_rzeczowego!Obszar_wydruku</vt:lpstr>
      <vt:lpstr>Razem_V_WF</vt:lpstr>
      <vt:lpstr>Razem_Zal19_KWR</vt:lpstr>
      <vt:lpstr>Suma_VI_A</vt:lpstr>
      <vt:lpstr>Suma_VI_B</vt:lpstr>
      <vt:lpstr>Suma_VI_C</vt:lpstr>
      <vt:lpstr>Suma_VI_I</vt:lpstr>
      <vt:lpstr>Suma_VI_II</vt:lpstr>
      <vt:lpstr>Suma_VI_II_I</vt:lpstr>
      <vt:lpstr>Suma_VI_II_II</vt:lpstr>
      <vt:lpstr>Suma_VI_II_III</vt:lpstr>
      <vt:lpstr>Suma_VI_III</vt:lpstr>
      <vt:lpstr>Suma_VIII_licz_zal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Sekretariat</cp:lastModifiedBy>
  <cp:lastPrinted>2017-11-03T07:11:50Z</cp:lastPrinted>
  <dcterms:created xsi:type="dcterms:W3CDTF">2006-07-24T09:14:26Z</dcterms:created>
  <dcterms:modified xsi:type="dcterms:W3CDTF">2018-04-04T09:28:17Z</dcterms:modified>
</cp:coreProperties>
</file>